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<sst xmlns="http://schemas.openxmlformats.org/spreadsheetml/2006/main" count="441" uniqueCount="173">
  <si>
    <t>去哪儿网酒店预付对账单</t>
  </si>
  <si>
    <t>供应商名称：</t>
  </si>
  <si>
    <t>趣游游</t>
  </si>
  <si>
    <t>结算周期：</t>
  </si>
  <si>
    <t>2021-12-06至2021-12-12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</si>
  <si>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</si>
  <si>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</si>
  <si>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</si>
  <si>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</si>
  <si>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</si>
  <si>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</si>
  <si>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</si>
  <si>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</si>
  <si>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</si>
  <si>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</si>
  <si>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</si>
  <si>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</si>
  <si>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</si>
  <si>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</si>
  <si>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</si>
  <si>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¥822.00</t>
  </si>
  <si>
    <t>¥110.00</t>
  </si>
  <si>
    <t>¥712.00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</si>
  <si>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</si>
  <si>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</si>
  <si>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</si>
  <si>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</si>
  <si>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</si>
  <si>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</si>
  <si>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</si>
  <si>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</si>
  <si>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</si>
  <si>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</si>
  <si>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</si>
  <si>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</si>
  <si>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</si>
  <si>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</si>
  <si>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</si>
  <si>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</si>
  <si>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</si>
  <si>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</si>
  <si>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</si>
  <si>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</si>
  <si>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</si>
  <si>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</si>
  <si>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</si>
  <si>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</si>
  <si>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</si>
  <si>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</si>
  <si>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</si>
  <si>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</si>
  <si>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</si>
  <si>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</si>
  <si>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</si>
  <si>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</si>
  <si>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</si>
  <si>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</si>
  <si>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</si>
  <si>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</si>
  <si>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</si>
  <si>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</si>
  <si>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</si>
  <si>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</si>
  <si>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</si>
  <si>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</si>
  <si>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</si>
  <si>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</si>
  <si>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</si>
  <si>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</si>
  <si>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102838373804</t>
  </si>
  <si>
    <t>酒店预付</t>
  </si>
  <si>
    <t>否</t>
  </si>
  <si>
    <t>普通</t>
  </si>
  <si>
    <t>309662476</t>
  </si>
  <si>
    <t>如家酒店·neo(杭州西湖解放路马市街店)</t>
  </si>
  <si>
    <t>1638814</t>
  </si>
  <si>
    <t>陈武</t>
  </si>
  <si>
    <t>2021-12-06</t>
  </si>
  <si>
    <t>2021-12-07</t>
  </si>
  <si>
    <t>2021-12-08</t>
  </si>
  <si>
    <t>¥166.00</t>
  </si>
  <si>
    <t>¥22.00</t>
  </si>
  <si>
    <t>¥144.00</t>
  </si>
  <si>
    <t>全新商务房B(无窗)</t>
  </si>
  <si>
    <t>WEBSITE</t>
  </si>
  <si>
    <t>102839236029</t>
  </si>
  <si>
    <t>307549420</t>
  </si>
  <si>
    <t>上杭喜来金宾馆</t>
  </si>
  <si>
    <t>戴国林</t>
  </si>
  <si>
    <t>¥107.00</t>
  </si>
  <si>
    <t>¥14.00</t>
  </si>
  <si>
    <t>¥93.00</t>
  </si>
  <si>
    <t>标准房</t>
  </si>
  <si>
    <t>102839412137</t>
  </si>
  <si>
    <t>309687793</t>
  </si>
  <si>
    <t>文昌索菲亚大酒店</t>
  </si>
  <si>
    <t>王蕾</t>
  </si>
  <si>
    <t>¥183.00</t>
  </si>
  <si>
    <t>¥24.00</t>
  </si>
  <si>
    <t>¥159.00</t>
  </si>
  <si>
    <t>景观大床房</t>
  </si>
  <si>
    <t>102842499627</t>
  </si>
  <si>
    <t>307537648</t>
  </si>
  <si>
    <t>城市便捷酒店(大邑高铁站店)</t>
  </si>
  <si>
    <t>徐玲</t>
  </si>
  <si>
    <t>2021-12-10</t>
  </si>
  <si>
    <t>2021-12-11</t>
  </si>
  <si>
    <t>¥148.00</t>
  </si>
  <si>
    <t>¥20.00</t>
  </si>
  <si>
    <t>¥128.00</t>
  </si>
  <si>
    <t>特惠大床房</t>
  </si>
  <si>
    <t>102839689899</t>
  </si>
  <si>
    <t>324556162</t>
  </si>
  <si>
    <t>南浔千与千浔青年旅舍</t>
  </si>
  <si>
    <t>苏云卿</t>
  </si>
  <si>
    <t>2021-12-12</t>
  </si>
  <si>
    <t>¥218.00</t>
  </si>
  <si>
    <t>¥30.00</t>
  </si>
  <si>
    <t>¥188.00</t>
  </si>
  <si>
    <t>花园阳台大床房(公共卫浴)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</si>
  <si>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</si>
  <si>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</si>
  <si>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</si>
  <si>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</si>
  <si>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</si>
  <si>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</si>
  <si>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</si>
  <si>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</si>
  <si>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</si>
  <si>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</si>
  <si>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</si>
  <si>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A211214150045481</t>
  </si>
  <si>
    <r>
      <t>总计：</t>
    </r>
    <r>
      <rPr>
        <sz val="10"/>
        <rFont val="Arial"/>
        <charset val="134"/>
      </rPr>
      <t>712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</si>
  <si>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</si>
  <si>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</si>
  <si>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</si>
  <si>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</si>
  <si>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</si>
  <si>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</si>
  <si>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</si>
  <si>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</si>
  <si>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</si>
  <si>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</si>
  <si>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</si>
  <si>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</si>
  <si>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</si>
  <si>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</si>
  <si>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</si>
  <si>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</si>
  <si>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2334433</t>
  </si>
  <si>
    <t>退房日周结</t>
  </si>
  <si>
    <t>128.00</t>
  </si>
  <si>
    <t>RMB</t>
  </si>
  <si>
    <t>0</t>
  </si>
  <si>
    <t>0.00</t>
  </si>
  <si>
    <t>趣游游国内直连</t>
  </si>
  <si>
    <t>2021-12-10 10:12:45</t>
  </si>
  <si>
    <t>汇智国际旅游发展有限公司</t>
  </si>
  <si>
    <t>直连</t>
  </si>
  <si>
    <t>2330197</t>
  </si>
  <si>
    <t>喜来金宾馆</t>
  </si>
  <si>
    <t>93.00</t>
  </si>
  <si>
    <t>2021-12-07 23:05:22</t>
  </si>
  <si>
    <t>2330126</t>
  </si>
  <si>
    <t>159.00</t>
  </si>
  <si>
    <t>2021-12-07 21:51:31</t>
  </si>
  <si>
    <t>2329972</t>
  </si>
  <si>
    <t>南浔千与千浔咖啡青旅</t>
  </si>
  <si>
    <t>188.00</t>
  </si>
  <si>
    <t>2021-12-07 19:34:04</t>
  </si>
  <si>
    <t>2329123</t>
  </si>
  <si>
    <t>144.00</t>
  </si>
  <si>
    <t>2021-12-06 18:13:23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</si>
</sst>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0" borderId="1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105</v>
      </c>
      <c r="P5" s="7" t="s">
        <v>106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2</v>
      </c>
      <c r="N6" s="7" t="s">
        <v>78</v>
      </c>
      <c r="O6" s="7" t="s">
        <v>105</v>
      </c>
      <c r="P6" s="7" t="s">
        <v>115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customHeight="1" spans="1:32">
      <c r="A7" s="10" t="s">
        <v>120</v>
      </c>
      <c r="B7" s="10"/>
      <c r="C7" s="10" t="s">
        <v>121</v>
      </c>
      <c r="D7" s="10"/>
      <c r="E7" s="10"/>
      <c r="F7" s="10"/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10" t="s">
        <v>121</v>
      </c>
      <c r="O7" s="10" t="s">
        <v>121</v>
      </c>
      <c r="P7" s="10" t="s">
        <v>121</v>
      </c>
      <c r="Q7" s="10"/>
      <c r="R7" s="13" t="s">
        <v>20</v>
      </c>
      <c r="S7" s="13" t="s">
        <v>19</v>
      </c>
      <c r="T7" s="10" t="s">
        <v>121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121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122</v>
      </c>
      <c r="B1" s="4" t="s">
        <v>123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124</v>
      </c>
      <c r="H1" s="4" t="s">
        <v>125</v>
      </c>
      <c r="I1" s="4" t="s">
        <v>13</v>
      </c>
      <c r="J1" s="4" t="s">
        <v>17</v>
      </c>
      <c r="K1" s="4" t="s">
        <v>18</v>
      </c>
      <c r="L1" s="9" t="s">
        <v>126</v>
      </c>
      <c r="M1" s="4" t="s">
        <v>127</v>
      </c>
      <c r="N1" s="4" t="s">
        <v>128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130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144</v>
      </c>
      <c r="E2" t="str">
        <f>VLOOKUP(A2,HOP!A:L,12,0)</f>
        <v>144.00</v>
      </c>
      <c r="F2" t="str">
        <f>VLOOKUP(A2,HOP!A:C,3,0)</f>
        <v>2329123</v>
      </c>
      <c r="G2">
        <f>D2-E2</f>
        <v>0</v>
      </c>
      <c r="H2" t="str">
        <f>$H$1&amp;F2</f>
        <v>，2329123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93</v>
      </c>
      <c r="E3" t="str">
        <f>VLOOKUP(A3,HOP!A:L,12,0)</f>
        <v>93.00</v>
      </c>
      <c r="F3" t="str">
        <f>VLOOKUP(A3,HOP!A:C,3,0)</f>
        <v>2330197</v>
      </c>
      <c r="G3">
        <f>D3-E3</f>
        <v>0</v>
      </c>
      <c r="H3" t="str">
        <f>$H$1&amp;F3</f>
        <v>，2330197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159</v>
      </c>
      <c r="E4" t="str">
        <f>VLOOKUP(A4,HOP!A:L,12,0)</f>
        <v>159.00</v>
      </c>
      <c r="F4" t="str">
        <f>VLOOKUP(A4,HOP!A:C,3,0)</f>
        <v>2330126</v>
      </c>
      <c r="G4">
        <f>D4-E4</f>
        <v>0</v>
      </c>
      <c r="H4" t="str">
        <f>$H$1&amp;F4</f>
        <v>，2330126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105</v>
      </c>
      <c r="C5" s="7" t="s">
        <v>106</v>
      </c>
      <c r="D5" s="3">
        <v>128</v>
      </c>
      <c r="E5" t="str">
        <f>VLOOKUP(A5,HOP!A:L,12,0)</f>
        <v>128.00</v>
      </c>
      <c r="F5" t="str">
        <f>VLOOKUP(A5,HOP!A:C,3,0)</f>
        <v>2334433</v>
      </c>
      <c r="G5">
        <f>D5-E5</f>
        <v>0</v>
      </c>
      <c r="H5" t="str">
        <f>$H$1&amp;F5</f>
        <v>，2334433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105</v>
      </c>
      <c r="C6" s="7" t="s">
        <v>115</v>
      </c>
      <c r="D6" s="3">
        <v>188</v>
      </c>
      <c r="E6" t="str">
        <f>VLOOKUP(A6,HOP!A:L,12,0)</f>
        <v>188.00</v>
      </c>
      <c r="F6" t="str">
        <f>VLOOKUP(A6,HOP!A:C,3,0)</f>
        <v>2329972</v>
      </c>
      <c r="G6">
        <f>D6-E6</f>
        <v>0</v>
      </c>
      <c r="H6" t="str">
        <f>$H$1&amp;F6</f>
        <v>，2329972</v>
      </c>
      <c r="I6" t="str">
        <f>VLOOKUP(A6,HOP!A:T,20,0)</f>
        <v>直连</v>
      </c>
    </row>
    <row r="8" spans="4:4">
      <c r="D8" s="3">
        <f>SUM(D2:D7)</f>
        <v>712</v>
      </c>
    </row>
    <row r="9" ht="14.25" spans="4:4">
      <c r="D9" s="8" t="s">
        <v>22</v>
      </c>
    </row>
    <row r="12" spans="1:1">
      <c r="A12" t="s">
        <v>131</v>
      </c>
    </row>
    <row r="13" spans="1:1">
      <c r="A13" s="5" t="s">
        <v>132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133</v>
      </c>
      <c r="B1" s="2" t="s">
        <v>134</v>
      </c>
      <c r="C1" s="2" t="s">
        <v>135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</row>
    <row r="2" s="1" customFormat="1" spans="1:20">
      <c r="A2" s="1" t="s">
        <v>101</v>
      </c>
      <c r="B2" s="1" t="s">
        <v>105</v>
      </c>
      <c r="C2" s="1" t="s">
        <v>149</v>
      </c>
      <c r="D2" s="1" t="s">
        <v>103</v>
      </c>
      <c r="E2" s="1" t="s">
        <v>104</v>
      </c>
      <c r="F2" s="1" t="s">
        <v>105</v>
      </c>
      <c r="G2" s="1" t="s">
        <v>106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71</v>
      </c>
      <c r="S2" s="1" t="s">
        <v>157</v>
      </c>
      <c r="T2" s="1" t="s">
        <v>158</v>
      </c>
    </row>
    <row r="3" s="1" customFormat="1" spans="1:20">
      <c r="A3" s="1" t="s">
        <v>85</v>
      </c>
      <c r="B3" s="1" t="s">
        <v>78</v>
      </c>
      <c r="C3" s="1" t="s">
        <v>159</v>
      </c>
      <c r="D3" s="1" t="s">
        <v>160</v>
      </c>
      <c r="E3" s="1" t="s">
        <v>88</v>
      </c>
      <c r="F3" s="1" t="s">
        <v>78</v>
      </c>
      <c r="G3" s="1" t="s">
        <v>79</v>
      </c>
      <c r="H3" s="1" t="s">
        <v>150</v>
      </c>
      <c r="I3" s="1" t="s">
        <v>161</v>
      </c>
      <c r="J3" s="1" t="s">
        <v>152</v>
      </c>
      <c r="K3" s="1" t="s">
        <v>161</v>
      </c>
      <c r="L3" s="1" t="s">
        <v>161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162</v>
      </c>
      <c r="R3" s="1" t="s">
        <v>71</v>
      </c>
      <c r="S3" s="1" t="s">
        <v>157</v>
      </c>
      <c r="T3" s="1" t="s">
        <v>158</v>
      </c>
    </row>
    <row r="4" s="1" customFormat="1" spans="1:20">
      <c r="A4" s="1" t="s">
        <v>93</v>
      </c>
      <c r="B4" s="1" t="s">
        <v>78</v>
      </c>
      <c r="C4" s="1" t="s">
        <v>163</v>
      </c>
      <c r="D4" s="1" t="s">
        <v>95</v>
      </c>
      <c r="E4" s="1" t="s">
        <v>96</v>
      </c>
      <c r="F4" s="1" t="s">
        <v>78</v>
      </c>
      <c r="G4" s="1" t="s">
        <v>79</v>
      </c>
      <c r="H4" s="1" t="s">
        <v>150</v>
      </c>
      <c r="I4" s="1" t="s">
        <v>164</v>
      </c>
      <c r="J4" s="1" t="s">
        <v>152</v>
      </c>
      <c r="K4" s="1" t="s">
        <v>164</v>
      </c>
      <c r="L4" s="1" t="s">
        <v>164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165</v>
      </c>
      <c r="R4" s="1" t="s">
        <v>71</v>
      </c>
      <c r="S4" s="1" t="s">
        <v>157</v>
      </c>
      <c r="T4" s="1" t="s">
        <v>158</v>
      </c>
    </row>
    <row r="5" s="1" customFormat="1" spans="1:20">
      <c r="A5" s="1" t="s">
        <v>111</v>
      </c>
      <c r="B5" s="1" t="s">
        <v>78</v>
      </c>
      <c r="C5" s="1" t="s">
        <v>166</v>
      </c>
      <c r="D5" s="1" t="s">
        <v>167</v>
      </c>
      <c r="E5" s="1" t="s">
        <v>114</v>
      </c>
      <c r="F5" s="1" t="s">
        <v>105</v>
      </c>
      <c r="G5" s="1" t="s">
        <v>115</v>
      </c>
      <c r="H5" s="1" t="s">
        <v>150</v>
      </c>
      <c r="I5" s="1" t="s">
        <v>168</v>
      </c>
      <c r="J5" s="1" t="s">
        <v>152</v>
      </c>
      <c r="K5" s="1" t="s">
        <v>168</v>
      </c>
      <c r="L5" s="1" t="s">
        <v>168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169</v>
      </c>
      <c r="R5" s="1" t="s">
        <v>71</v>
      </c>
      <c r="S5" s="1" t="s">
        <v>157</v>
      </c>
      <c r="T5" s="1" t="s">
        <v>158</v>
      </c>
    </row>
    <row r="6" s="1" customFormat="1" spans="1:20">
      <c r="A6" s="1" t="s">
        <v>69</v>
      </c>
      <c r="B6" s="1" t="s">
        <v>77</v>
      </c>
      <c r="C6" s="1" t="s">
        <v>170</v>
      </c>
      <c r="D6" s="1" t="s">
        <v>74</v>
      </c>
      <c r="E6" s="1" t="s">
        <v>76</v>
      </c>
      <c r="F6" s="1" t="s">
        <v>78</v>
      </c>
      <c r="G6" s="1" t="s">
        <v>79</v>
      </c>
      <c r="H6" s="1" t="s">
        <v>150</v>
      </c>
      <c r="I6" s="1" t="s">
        <v>171</v>
      </c>
      <c r="J6" s="1" t="s">
        <v>152</v>
      </c>
      <c r="K6" s="1" t="s">
        <v>171</v>
      </c>
      <c r="L6" s="1" t="s">
        <v>171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172</v>
      </c>
      <c r="R6" s="1" t="s">
        <v>71</v>
      </c>
      <c r="S6" s="1" t="s">
        <v>157</v>
      </c>
      <c r="T6" s="1" t="s">
        <v>158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2021-12-14T07:00:29Z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128A7466F94F4E4795EEB3FFE3615346</vt:lpwstr>
  </property>
</Properties>
</file>