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对账!$1:$32</definedName>
  </definedNames>
  <calcPr calcId="144525"/>
</workbook>
</file>

<file path=xl/sharedStrings.xml><?xml version="1.0" encoding="utf-8"?>
<sst xmlns="http://schemas.openxmlformats.org/spreadsheetml/2006/main" count="613" uniqueCount="220">
  <si>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</si>
  <si>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</si>
  <si>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</si>
  <si>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</si>
  <si>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</si>
  <si>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</si>
  <si>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</si>
  <si>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</si>
  <si>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</si>
  <si>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</si>
  <si>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</si>
  <si>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</si>
  <si>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</si>
  <si>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</si>
  <si>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</si>
  <si>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</si>
  <si>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</si>
  <si>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</si>
  <si>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</si>
  <si>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</si>
  <si>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</si>
  <si>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</si>
  <si>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</si>
  <si>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</si>
  <si>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</si>
  <si>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</si>
  <si>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</si>
  <si>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[上海]上海佘山世茂洲际酒店(世茂深坑酒店)(80894877)</t>
  </si>
  <si>
    <t>石榴石主题高级房&lt;2人入住&gt;</t>
  </si>
  <si>
    <t>CNY</t>
  </si>
  <si>
    <t>庄里伊</t>
  </si>
  <si>
    <t>CA13744211214CNY</t>
  </si>
  <si>
    <t>未提现</t>
  </si>
  <si>
    <t>携程开票</t>
  </si>
  <si>
    <t>acknowledge</t>
  </si>
  <si>
    <t>[高雄]高雄现代大饭店(Modern Plaza Hotel)(80942266)</t>
  </si>
  <si>
    <t>标准双人房&lt;2人入住&gt;</t>
  </si>
  <si>
    <t>WANG/CHIHPING</t>
  </si>
  <si>
    <t>红宝石主题行政房&lt;2人入住&gt;&lt;早餐&gt;</t>
  </si>
  <si>
    <t>陈兴发</t>
  </si>
  <si>
    <t>LIN/JINEN</t>
  </si>
  <si>
    <t>1122-7</t>
  </si>
  <si>
    <t>[天津]锦江之星(天津钢管公司店)(82340689)</t>
  </si>
  <si>
    <t>商务房B&lt;2人入住&gt;</t>
  </si>
  <si>
    <t>张慧敏</t>
  </si>
  <si>
    <t>[台南]塔木德酒店台南馆(Talmud Hotel Tainan)(80941394)</t>
  </si>
  <si>
    <t>双人房&lt;2人入住&gt;&lt;早餐&gt;</t>
  </si>
  <si>
    <t>HSIEH/PING JU</t>
  </si>
  <si>
    <t>[宜昌]宜昌富力皇冠假日酒店(80894816)</t>
  </si>
  <si>
    <t>豪华房&lt;2人入住&gt;&lt;早餐&gt;</t>
  </si>
  <si>
    <t>李勐</t>
  </si>
  <si>
    <t>[江阴]尚客优快捷酒店(江阴学院店)(80246925)</t>
  </si>
  <si>
    <t>豪华三人房&lt;2人入住&gt;</t>
  </si>
  <si>
    <t>刘志强</t>
  </si>
  <si>
    <t>[上海]汉庭酒店(上海嘉定城中路店)(76438865)</t>
  </si>
  <si>
    <t>大床房&lt;2人入住&gt;</t>
  </si>
  <si>
    <t>孙文</t>
  </si>
  <si>
    <t>R2018021070727233001</t>
  </si>
  <si>
    <t>[太原]IU酒店(太原长风西街万象城店)(80246511)</t>
  </si>
  <si>
    <t>小U精致大床房&lt;2人入住&gt;</t>
  </si>
  <si>
    <t>李涛</t>
  </si>
  <si>
    <t>[成都]汉庭酒店(成都双流机场店)(68605943)</t>
  </si>
  <si>
    <t>闫宝</t>
  </si>
  <si>
    <t>取消</t>
  </si>
  <si>
    <t>[高雄]福容大饭店(高雄馆)(Fullon Hotel Kaohsiung)(80941529)</t>
  </si>
  <si>
    <t>市景精致双床房&lt;2人入住&gt;</t>
  </si>
  <si>
    <t>Hsieh/Chih.Hung,Hsieh/Chih.Hung</t>
  </si>
  <si>
    <t>[台中]台中裕元花园酒店(Windsor Hotel)(80941644)</t>
  </si>
  <si>
    <t>豪华大床房&lt;2人入住&gt;</t>
  </si>
  <si>
    <t>Yipei/Chen,Yipei/Chen</t>
  </si>
  <si>
    <t>[null](80243635)</t>
  </si>
  <si>
    <t>[长治]金广快捷酒店(长治八一广场店)(82340635)</t>
  </si>
  <si>
    <t>特价大床房&lt;2人入住&gt;</t>
  </si>
  <si>
    <t>赵伟</t>
  </si>
  <si>
    <t>Acknowledged</t>
  </si>
  <si>
    <t>[汉阴]尚客优酒店（汉阴汽车站店）(81209785)</t>
  </si>
  <si>
    <t>特惠大床房&lt;2人入住&gt;</t>
  </si>
  <si>
    <t>姜清吉</t>
  </si>
  <si>
    <t>[宣城]尚客优精选酒店(宣城火车站店)(81209220)</t>
  </si>
  <si>
    <t>商务大床房&lt;2人入住&gt;</t>
  </si>
  <si>
    <t>王勇</t>
  </si>
  <si>
    <t>[台北]天阁酒店(台北复兴馆)(The Tango Hotel (Taipei Fu Hsing))(80941372)</t>
  </si>
  <si>
    <t>天豪客房&lt;2人入住&gt;&lt;早餐&gt;</t>
  </si>
  <si>
    <t>CHOU/JENYU</t>
  </si>
  <si>
    <t>[null](80248502)</t>
  </si>
  <si>
    <t>退单</t>
  </si>
  <si>
    <t>[台中]台中竹林雅致商务汽车旅馆(Refinement Motel)(82340270)</t>
  </si>
  <si>
    <t>豪华间&lt;2人入住&gt;&lt;早餐&gt;</t>
  </si>
  <si>
    <t>CHANG/YU CHANG,CHANG/YU CHANG</t>
  </si>
  <si>
    <t>赔款</t>
  </si>
  <si>
    <t>[香港]香港园景轩(Garden View Hong Kong)(60184180)</t>
  </si>
  <si>
    <t>高级大床房&lt;2人入住&gt;</t>
  </si>
  <si>
    <t>chan/Kam Wa</t>
  </si>
  <si>
    <t>[新北]明月温泉会馆(Full Moon Spa)(60184180)</t>
  </si>
  <si>
    <t>豪华三人间&lt;2人入住&gt;&lt;早餐&gt;</t>
  </si>
  <si>
    <t>lee/chia-yu,lee/chia-yu</t>
  </si>
  <si>
    <t>调整</t>
  </si>
  <si>
    <t>[香港]香港逸酒店(Hotel SAV)(80243690)</t>
  </si>
  <si>
    <t>高级客房&lt;2人入住&gt;</t>
  </si>
  <si>
    <t>Cheng/Kim Wa</t>
  </si>
  <si>
    <t>，</t>
  </si>
  <si>
    <t>16851139671此单多收576元退回</t>
  </si>
  <si>
    <t>本期扣款864元</t>
  </si>
  <si>
    <t>本期扣款2448元</t>
  </si>
  <si>
    <t>8125 CNY</t>
  </si>
  <si>
    <t>A211214095032481</t>
  </si>
  <si>
    <t>A2112140951123605</t>
  </si>
  <si>
    <t>总计：8125元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</si>
  <si>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</si>
  <si>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</si>
  <si>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</si>
  <si>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</si>
  <si>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</si>
  <si>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</si>
  <si>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</si>
  <si>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</si>
  <si>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</si>
  <si>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</si>
  <si>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</si>
  <si>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</si>
  <si>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</si>
  <si>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</si>
  <si>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</si>
  <si>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</si>
  <si>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</si>
  <si>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2021-11-28</t>
  </si>
  <si>
    <t>2317287</t>
  </si>
  <si>
    <t>尚客优精选酒店(唐山茂源东街店)</t>
  </si>
  <si>
    <t>刘温暖</t>
  </si>
  <si>
    <t>2021-11-29</t>
  </si>
  <si>
    <t>退房日月结</t>
  </si>
  <si>
    <t>121.00</t>
  </si>
  <si>
    <t>RMB</t>
  </si>
  <si>
    <t>0</t>
  </si>
  <si>
    <t>0.00</t>
  </si>
  <si>
    <t>携程汇登国内直连</t>
  </si>
  <si>
    <t>2021-11-28 17:59:32</t>
  </si>
  <si>
    <t>否</t>
  </si>
  <si>
    <t>广州汇登信息科技有限公司</t>
  </si>
  <si>
    <t>直连</t>
  </si>
  <si>
    <t>2317174</t>
  </si>
  <si>
    <t>天阁酒店(台北复兴馆)</t>
  </si>
  <si>
    <t>CHOU JENYU</t>
  </si>
  <si>
    <t>472.00</t>
  </si>
  <si>
    <t>2021-11-28 16:50:18</t>
  </si>
  <si>
    <t>2317152</t>
  </si>
  <si>
    <t>尚客优精选酒店（宣城火车站店）</t>
  </si>
  <si>
    <t>135.00</t>
  </si>
  <si>
    <t>2021-11-28 16:36:04</t>
  </si>
  <si>
    <t>2317041</t>
  </si>
  <si>
    <t>尚客优酒店（汉阴汽车站店）</t>
  </si>
  <si>
    <t>118.00</t>
  </si>
  <si>
    <t>2021-11-28 15:08:36</t>
  </si>
  <si>
    <t>2316991</t>
  </si>
  <si>
    <t>金广快捷酒店(长治八一广场店)</t>
  </si>
  <si>
    <t>105.00</t>
  </si>
  <si>
    <t>2021-11-28 14:17:21</t>
  </si>
  <si>
    <t>2316938</t>
  </si>
  <si>
    <t>英皇骏景酒店</t>
  </si>
  <si>
    <t>leung waiming</t>
  </si>
  <si>
    <t>291.00</t>
  </si>
  <si>
    <t>2021-11-28 13:37:25</t>
  </si>
  <si>
    <t>2316932</t>
  </si>
  <si>
    <t>台中裕元花园酒店</t>
  </si>
  <si>
    <t>Yipei Chen,Yipei Chen</t>
  </si>
  <si>
    <t>889.00</t>
  </si>
  <si>
    <t>2021-11-28 13:35:41</t>
  </si>
  <si>
    <t>2316864</t>
  </si>
  <si>
    <t>福容大饭店(高雄馆)</t>
  </si>
  <si>
    <t>Hsieh Chih.Hung,Hsieh Chih.Hung</t>
  </si>
  <si>
    <t>459.00</t>
  </si>
  <si>
    <t>2021-11-28 12:36:46</t>
  </si>
  <si>
    <t>2316797</t>
  </si>
  <si>
    <t>IU酒店(太原长风西街万象城店)</t>
  </si>
  <si>
    <t>144.00</t>
  </si>
  <si>
    <t>2021-11-28 11:45:19</t>
  </si>
  <si>
    <t>2021-11-27</t>
  </si>
  <si>
    <t>2315534</t>
  </si>
  <si>
    <t>汉庭酒店(上海嘉定城中路店)</t>
  </si>
  <si>
    <t>389.00</t>
  </si>
  <si>
    <t>2021-11-27 14:27:16</t>
  </si>
  <si>
    <t>2315185</t>
  </si>
  <si>
    <t>尚客优快捷酒店（江阴学院店）</t>
  </si>
  <si>
    <t>114.00</t>
  </si>
  <si>
    <t>2021-11-27 07:21:19</t>
  </si>
  <si>
    <t>2021-11-25</t>
  </si>
  <si>
    <t>2312030</t>
  </si>
  <si>
    <t>宜昌富力皇冠假日酒店</t>
  </si>
  <si>
    <t>533.00</t>
  </si>
  <si>
    <t>2021-11-25 15:20:46</t>
  </si>
  <si>
    <t>2021-11-22</t>
  </si>
  <si>
    <t>2308194</t>
  </si>
  <si>
    <t>塔木德连锁(台南会馆)</t>
  </si>
  <si>
    <t>HSIEH PING JU</t>
  </si>
  <si>
    <t>537.00</t>
  </si>
  <si>
    <t>2021-11-22 22:33:34</t>
  </si>
  <si>
    <t>2307216</t>
  </si>
  <si>
    <t>锦江之星(天津钢管公司店)</t>
  </si>
  <si>
    <t>428.00</t>
  </si>
  <si>
    <t>2021-11-22 11:38:26</t>
  </si>
  <si>
    <t>2021-11-19</t>
  </si>
  <si>
    <t>2303475</t>
  </si>
  <si>
    <t>现代商务旅馆</t>
  </si>
  <si>
    <t>LIN JINEN</t>
  </si>
  <si>
    <t>527.00</t>
  </si>
  <si>
    <t>2021-11-19 07:27:09</t>
  </si>
  <si>
    <t>2021-11-11</t>
  </si>
  <si>
    <t>2296957</t>
  </si>
  <si>
    <t>上海佘山世茂洲际酒店(世茂深坑酒店)</t>
  </si>
  <si>
    <t>3586.00</t>
  </si>
  <si>
    <t>2021-11-11 18:42:33</t>
  </si>
  <si>
    <t>2021-11-10</t>
  </si>
  <si>
    <t>2295876</t>
  </si>
  <si>
    <t>WANG CHIHPING</t>
  </si>
  <si>
    <t>424.00</t>
  </si>
  <si>
    <t>2021-11-10 20:01:41</t>
  </si>
  <si>
    <t>2021-11-03</t>
  </si>
  <si>
    <t>2288763</t>
  </si>
  <si>
    <t>2386.00</t>
  </si>
  <si>
    <t>2021-11-03 22:33:41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</si>
</sst>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7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20" borderId="6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2" borderId="2" applyNumberFormat="0" applyAlignment="0" applyProtection="0">
      <alignment vertical="center"/>
    </xf>
    <xf numFmtId="0" fontId="17" fillId="12" borderId="1" applyNumberFormat="0" applyAlignment="0" applyProtection="0">
      <alignment vertical="center"/>
    </xf>
    <xf numFmtId="0" fontId="19" fillId="23" borderId="7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5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>
        <v>16736607661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44528</v>
      </c>
      <c r="G2" s="5">
        <v>44529</v>
      </c>
      <c r="H2" s="4">
        <v>1</v>
      </c>
      <c r="I2" s="4">
        <v>1</v>
      </c>
      <c r="J2" s="4">
        <v>1</v>
      </c>
      <c r="K2" s="4" t="s">
        <v>29</v>
      </c>
      <c r="L2" s="4">
        <v>2386</v>
      </c>
      <c r="M2" s="4">
        <v>2386</v>
      </c>
      <c r="N2" s="4" t="s">
        <v>30</v>
      </c>
      <c r="O2" s="4" t="s">
        <v>31</v>
      </c>
      <c r="P2" s="4" t="s">
        <v>32</v>
      </c>
      <c r="Q2" s="4">
        <v>0</v>
      </c>
      <c r="R2" s="6">
        <v>44503</v>
      </c>
      <c r="S2" s="5">
        <v>44544</v>
      </c>
      <c r="T2" s="4" t="s">
        <v>33</v>
      </c>
      <c r="U2" s="4">
        <v>2386</v>
      </c>
      <c r="V2" s="4">
        <v>0</v>
      </c>
      <c r="W2" s="4">
        <v>0</v>
      </c>
      <c r="X2" s="4">
        <v>2288763</v>
      </c>
      <c r="Y2" s="4" t="s">
        <v>34</v>
      </c>
    </row>
    <row r="3" s="4" customFormat="1" spans="1:23">
      <c r="A3" s="4">
        <v>16768029839</v>
      </c>
      <c r="B3" s="4" t="s">
        <v>25</v>
      </c>
      <c r="C3" s="4" t="s">
        <v>26</v>
      </c>
      <c r="D3" s="4" t="s">
        <v>35</v>
      </c>
      <c r="E3" s="4" t="s">
        <v>36</v>
      </c>
      <c r="F3" s="5">
        <v>44527</v>
      </c>
      <c r="G3" s="5">
        <v>44529</v>
      </c>
      <c r="H3" s="4">
        <v>1</v>
      </c>
      <c r="I3" s="4">
        <v>2</v>
      </c>
      <c r="J3" s="4">
        <v>2</v>
      </c>
      <c r="K3" s="4" t="s">
        <v>29</v>
      </c>
      <c r="L3" s="4">
        <v>424</v>
      </c>
      <c r="M3" s="4">
        <v>424</v>
      </c>
      <c r="N3" s="4" t="s">
        <v>37</v>
      </c>
      <c r="O3" s="4" t="s">
        <v>31</v>
      </c>
      <c r="P3" s="4" t="s">
        <v>32</v>
      </c>
      <c r="Q3" s="4">
        <v>0</v>
      </c>
      <c r="R3" s="6">
        <v>44510</v>
      </c>
      <c r="S3" s="5">
        <v>44544</v>
      </c>
      <c r="T3" s="4" t="s">
        <v>33</v>
      </c>
      <c r="U3" s="4">
        <v>424</v>
      </c>
      <c r="V3" s="4">
        <v>0</v>
      </c>
      <c r="W3" s="4">
        <v>0</v>
      </c>
    </row>
    <row r="4" s="4" customFormat="1" spans="1:25">
      <c r="A4" s="4">
        <v>16774915036</v>
      </c>
      <c r="B4" s="4" t="s">
        <v>25</v>
      </c>
      <c r="C4" s="4" t="s">
        <v>26</v>
      </c>
      <c r="D4" s="4" t="s">
        <v>27</v>
      </c>
      <c r="E4" s="4" t="s">
        <v>38</v>
      </c>
      <c r="F4" s="5">
        <v>44528</v>
      </c>
      <c r="G4" s="5">
        <v>44529</v>
      </c>
      <c r="H4" s="4">
        <v>1</v>
      </c>
      <c r="I4" s="4">
        <v>1</v>
      </c>
      <c r="J4" s="4">
        <v>1</v>
      </c>
      <c r="K4" s="4" t="s">
        <v>29</v>
      </c>
      <c r="L4" s="4">
        <v>3586</v>
      </c>
      <c r="M4" s="4">
        <v>3586</v>
      </c>
      <c r="N4" s="4" t="s">
        <v>39</v>
      </c>
      <c r="O4" s="4" t="s">
        <v>31</v>
      </c>
      <c r="P4" s="4" t="s">
        <v>32</v>
      </c>
      <c r="Q4" s="4">
        <v>0</v>
      </c>
      <c r="R4" s="6">
        <v>44511</v>
      </c>
      <c r="S4" s="5">
        <v>44544</v>
      </c>
      <c r="T4" s="4" t="s">
        <v>33</v>
      </c>
      <c r="U4" s="4">
        <v>3586</v>
      </c>
      <c r="V4" s="4">
        <v>0</v>
      </c>
      <c r="W4" s="4">
        <v>0</v>
      </c>
      <c r="X4" s="4"/>
      <c r="Y4" s="4">
        <v>42008987</v>
      </c>
    </row>
    <row r="5" s="4" customFormat="1" spans="1:25">
      <c r="A5" s="4">
        <v>16821688608</v>
      </c>
      <c r="B5" s="4" t="s">
        <v>25</v>
      </c>
      <c r="C5" s="4" t="s">
        <v>26</v>
      </c>
      <c r="D5" s="4" t="s">
        <v>35</v>
      </c>
      <c r="E5" s="4" t="s">
        <v>36</v>
      </c>
      <c r="F5" s="5">
        <v>44527</v>
      </c>
      <c r="G5" s="5">
        <v>44529</v>
      </c>
      <c r="H5" s="4">
        <v>1</v>
      </c>
      <c r="I5" s="4">
        <v>2</v>
      </c>
      <c r="J5" s="4">
        <v>2</v>
      </c>
      <c r="K5" s="4" t="s">
        <v>29</v>
      </c>
      <c r="L5" s="4">
        <v>527</v>
      </c>
      <c r="M5" s="4">
        <v>527</v>
      </c>
      <c r="N5" s="4" t="s">
        <v>40</v>
      </c>
      <c r="O5" s="4" t="s">
        <v>31</v>
      </c>
      <c r="P5" s="4" t="s">
        <v>32</v>
      </c>
      <c r="Q5" s="4">
        <v>0</v>
      </c>
      <c r="R5" s="6">
        <v>44519</v>
      </c>
      <c r="S5" s="5">
        <v>44544</v>
      </c>
      <c r="T5" s="4" t="s">
        <v>33</v>
      </c>
      <c r="U5" s="4">
        <v>527</v>
      </c>
      <c r="V5" s="4">
        <v>0</v>
      </c>
      <c r="W5" s="4">
        <v>0</v>
      </c>
      <c r="X5" s="4"/>
      <c r="Y5" s="4" t="s">
        <v>41</v>
      </c>
    </row>
    <row r="6" s="4" customFormat="1" spans="1:25">
      <c r="A6" s="4">
        <v>16840889295</v>
      </c>
      <c r="B6" s="4" t="s">
        <v>25</v>
      </c>
      <c r="C6" s="4" t="s">
        <v>26</v>
      </c>
      <c r="D6" s="4" t="s">
        <v>42</v>
      </c>
      <c r="E6" s="4" t="s">
        <v>43</v>
      </c>
      <c r="F6" s="5">
        <v>44527</v>
      </c>
      <c r="G6" s="5">
        <v>44529</v>
      </c>
      <c r="H6" s="4">
        <v>1</v>
      </c>
      <c r="I6" s="4">
        <v>2</v>
      </c>
      <c r="J6" s="4">
        <v>2</v>
      </c>
      <c r="K6" s="4" t="s">
        <v>29</v>
      </c>
      <c r="L6" s="4">
        <v>428</v>
      </c>
      <c r="M6" s="4">
        <v>428</v>
      </c>
      <c r="N6" s="4" t="s">
        <v>44</v>
      </c>
      <c r="O6" s="4" t="s">
        <v>31</v>
      </c>
      <c r="P6" s="4" t="s">
        <v>32</v>
      </c>
      <c r="Q6" s="4">
        <v>0</v>
      </c>
      <c r="R6" s="6">
        <v>44522</v>
      </c>
      <c r="S6" s="5">
        <v>44544</v>
      </c>
      <c r="T6" s="4" t="s">
        <v>33</v>
      </c>
      <c r="U6" s="4">
        <v>428</v>
      </c>
      <c r="V6" s="4">
        <v>0</v>
      </c>
      <c r="W6" s="4">
        <v>0</v>
      </c>
      <c r="X6" s="4"/>
      <c r="Y6" s="4">
        <v>104046492244</v>
      </c>
    </row>
    <row r="7" s="4" customFormat="1" spans="1:25">
      <c r="A7" s="4">
        <v>16846722318</v>
      </c>
      <c r="B7" s="4" t="s">
        <v>25</v>
      </c>
      <c r="C7" s="4" t="s">
        <v>26</v>
      </c>
      <c r="D7" s="4" t="s">
        <v>45</v>
      </c>
      <c r="E7" s="4" t="s">
        <v>46</v>
      </c>
      <c r="F7" s="5">
        <v>44528</v>
      </c>
      <c r="G7" s="5">
        <v>44529</v>
      </c>
      <c r="H7" s="4">
        <v>1</v>
      </c>
      <c r="I7" s="4">
        <v>1</v>
      </c>
      <c r="J7" s="4">
        <v>1</v>
      </c>
      <c r="K7" s="4" t="s">
        <v>29</v>
      </c>
      <c r="L7" s="4">
        <v>537</v>
      </c>
      <c r="M7" s="4">
        <v>537</v>
      </c>
      <c r="N7" s="4" t="s">
        <v>47</v>
      </c>
      <c r="O7" s="4" t="s">
        <v>31</v>
      </c>
      <c r="P7" s="4" t="s">
        <v>32</v>
      </c>
      <c r="Q7" s="4">
        <v>0</v>
      </c>
      <c r="R7" s="6">
        <v>44522</v>
      </c>
      <c r="S7" s="5">
        <v>44544</v>
      </c>
      <c r="T7" s="4" t="s">
        <v>33</v>
      </c>
      <c r="U7" s="4">
        <v>537</v>
      </c>
      <c r="V7" s="4">
        <v>0</v>
      </c>
      <c r="W7" s="4">
        <v>0</v>
      </c>
      <c r="X7" s="4">
        <v>2308194</v>
      </c>
      <c r="Y7" s="4">
        <v>1861221781</v>
      </c>
    </row>
    <row r="8" s="4" customFormat="1" spans="1:25">
      <c r="A8" s="4">
        <v>16863134483</v>
      </c>
      <c r="B8" s="4" t="s">
        <v>25</v>
      </c>
      <c r="C8" s="4" t="s">
        <v>26</v>
      </c>
      <c r="D8" s="4" t="s">
        <v>48</v>
      </c>
      <c r="E8" s="4" t="s">
        <v>49</v>
      </c>
      <c r="F8" s="5">
        <v>44528</v>
      </c>
      <c r="G8" s="5">
        <v>44529</v>
      </c>
      <c r="H8" s="4">
        <v>1</v>
      </c>
      <c r="I8" s="4">
        <v>1</v>
      </c>
      <c r="J8" s="4">
        <v>1</v>
      </c>
      <c r="K8" s="4" t="s">
        <v>29</v>
      </c>
      <c r="L8" s="4">
        <v>533</v>
      </c>
      <c r="M8" s="4">
        <v>533</v>
      </c>
      <c r="N8" s="4" t="s">
        <v>50</v>
      </c>
      <c r="O8" s="4" t="s">
        <v>31</v>
      </c>
      <c r="P8" s="4" t="s">
        <v>32</v>
      </c>
      <c r="Q8" s="4">
        <v>0</v>
      </c>
      <c r="R8" s="6">
        <v>44525</v>
      </c>
      <c r="S8" s="5">
        <v>44544</v>
      </c>
      <c r="T8" s="4" t="s">
        <v>33</v>
      </c>
      <c r="U8" s="4">
        <v>533</v>
      </c>
      <c r="V8" s="4">
        <v>0</v>
      </c>
      <c r="W8" s="4">
        <v>0</v>
      </c>
      <c r="X8" s="4"/>
      <c r="Y8" s="4">
        <v>43497282</v>
      </c>
    </row>
    <row r="9" s="4" customFormat="1" spans="1:24">
      <c r="A9" s="4">
        <v>16873265563</v>
      </c>
      <c r="B9" s="4" t="s">
        <v>25</v>
      </c>
      <c r="C9" s="4" t="s">
        <v>26</v>
      </c>
      <c r="D9" s="4" t="s">
        <v>51</v>
      </c>
      <c r="E9" s="4" t="s">
        <v>52</v>
      </c>
      <c r="F9" s="5">
        <v>44528</v>
      </c>
      <c r="G9" s="5">
        <v>44529</v>
      </c>
      <c r="H9" s="4">
        <v>1</v>
      </c>
      <c r="I9" s="4">
        <v>1</v>
      </c>
      <c r="J9" s="4">
        <v>1</v>
      </c>
      <c r="K9" s="4" t="s">
        <v>29</v>
      </c>
      <c r="L9" s="4">
        <v>114</v>
      </c>
      <c r="M9" s="4">
        <v>114</v>
      </c>
      <c r="N9" s="4" t="s">
        <v>53</v>
      </c>
      <c r="O9" s="4" t="s">
        <v>31</v>
      </c>
      <c r="P9" s="4" t="s">
        <v>32</v>
      </c>
      <c r="Q9" s="4">
        <v>0</v>
      </c>
      <c r="R9" s="6">
        <v>44527</v>
      </c>
      <c r="S9" s="5">
        <v>44544</v>
      </c>
      <c r="T9" s="4" t="s">
        <v>33</v>
      </c>
      <c r="U9" s="4">
        <v>114</v>
      </c>
      <c r="V9" s="4">
        <v>0</v>
      </c>
      <c r="W9" s="4">
        <v>0</v>
      </c>
      <c r="X9" s="4">
        <v>2315185</v>
      </c>
    </row>
    <row r="10" s="4" customFormat="1" spans="1:25">
      <c r="A10" s="4">
        <v>16874381041</v>
      </c>
      <c r="B10" s="4" t="s">
        <v>25</v>
      </c>
      <c r="C10" s="4" t="s">
        <v>26</v>
      </c>
      <c r="D10" s="4" t="s">
        <v>54</v>
      </c>
      <c r="E10" s="4" t="s">
        <v>55</v>
      </c>
      <c r="F10" s="5">
        <v>44527</v>
      </c>
      <c r="G10" s="5">
        <v>44529</v>
      </c>
      <c r="H10" s="4">
        <v>1</v>
      </c>
      <c r="I10" s="4">
        <v>2</v>
      </c>
      <c r="J10" s="4">
        <v>2</v>
      </c>
      <c r="K10" s="4" t="s">
        <v>29</v>
      </c>
      <c r="L10" s="4">
        <v>389</v>
      </c>
      <c r="M10" s="4">
        <v>389</v>
      </c>
      <c r="N10" s="4" t="s">
        <v>56</v>
      </c>
      <c r="O10" s="4" t="s">
        <v>31</v>
      </c>
      <c r="P10" s="4" t="s">
        <v>32</v>
      </c>
      <c r="Q10" s="4">
        <v>0</v>
      </c>
      <c r="R10" s="6">
        <v>44527</v>
      </c>
      <c r="S10" s="5">
        <v>44544</v>
      </c>
      <c r="T10" s="4" t="s">
        <v>33</v>
      </c>
      <c r="U10" s="4">
        <v>389</v>
      </c>
      <c r="V10" s="4">
        <v>0</v>
      </c>
      <c r="W10" s="4">
        <v>0</v>
      </c>
      <c r="X10" s="4">
        <v>2315534</v>
      </c>
      <c r="Y10" s="4" t="s">
        <v>57</v>
      </c>
    </row>
    <row r="11" s="4" customFormat="1" spans="1:25">
      <c r="A11" s="4">
        <v>16881052978</v>
      </c>
      <c r="B11" s="4" t="s">
        <v>25</v>
      </c>
      <c r="C11" s="4" t="s">
        <v>26</v>
      </c>
      <c r="D11" s="4" t="s">
        <v>58</v>
      </c>
      <c r="E11" s="4" t="s">
        <v>59</v>
      </c>
      <c r="F11" s="5">
        <v>44528</v>
      </c>
      <c r="G11" s="5">
        <v>44529</v>
      </c>
      <c r="H11" s="4">
        <v>1</v>
      </c>
      <c r="I11" s="4">
        <v>1</v>
      </c>
      <c r="J11" s="4">
        <v>1</v>
      </c>
      <c r="K11" s="4" t="s">
        <v>29</v>
      </c>
      <c r="L11" s="4">
        <v>144</v>
      </c>
      <c r="M11" s="4">
        <v>144</v>
      </c>
      <c r="N11" s="4" t="s">
        <v>60</v>
      </c>
      <c r="O11" s="4" t="s">
        <v>31</v>
      </c>
      <c r="P11" s="4" t="s">
        <v>32</v>
      </c>
      <c r="Q11" s="4">
        <v>0</v>
      </c>
      <c r="R11" s="6">
        <v>44528</v>
      </c>
      <c r="S11" s="5">
        <v>44544</v>
      </c>
      <c r="T11" s="4" t="s">
        <v>33</v>
      </c>
      <c r="U11" s="4">
        <v>144</v>
      </c>
      <c r="V11" s="4">
        <v>0</v>
      </c>
      <c r="W11" s="4">
        <v>0</v>
      </c>
      <c r="X11" s="4">
        <v>2316797</v>
      </c>
      <c r="Y11" s="4">
        <v>104063335444</v>
      </c>
    </row>
    <row r="12" s="4" customFormat="1" spans="1:23">
      <c r="A12" s="4">
        <v>16881175499</v>
      </c>
      <c r="B12" s="4" t="s">
        <v>25</v>
      </c>
      <c r="C12" s="4" t="s">
        <v>26</v>
      </c>
      <c r="D12" s="4" t="s">
        <v>61</v>
      </c>
      <c r="E12" s="4" t="s">
        <v>55</v>
      </c>
      <c r="F12" s="5">
        <v>44528</v>
      </c>
      <c r="G12" s="5">
        <v>44529</v>
      </c>
      <c r="H12" s="4">
        <v>1</v>
      </c>
      <c r="I12" s="4">
        <v>1</v>
      </c>
      <c r="J12" s="4">
        <v>1</v>
      </c>
      <c r="K12" s="4" t="s">
        <v>29</v>
      </c>
      <c r="L12" s="4">
        <v>174</v>
      </c>
      <c r="M12" s="4">
        <v>174</v>
      </c>
      <c r="N12" s="4" t="s">
        <v>62</v>
      </c>
      <c r="O12" s="4" t="s">
        <v>31</v>
      </c>
      <c r="P12" s="4" t="s">
        <v>32</v>
      </c>
      <c r="Q12" s="4">
        <v>0</v>
      </c>
      <c r="R12" s="6">
        <v>44528</v>
      </c>
      <c r="S12" s="5">
        <v>44544</v>
      </c>
      <c r="T12" s="4" t="s">
        <v>33</v>
      </c>
      <c r="U12" s="4">
        <v>174</v>
      </c>
      <c r="V12" s="4">
        <v>0</v>
      </c>
      <c r="W12" s="4">
        <v>0</v>
      </c>
    </row>
    <row r="13" s="4" customFormat="1" spans="1:23">
      <c r="A13" s="4">
        <v>16881175499</v>
      </c>
      <c r="B13" s="4" t="s">
        <v>25</v>
      </c>
      <c r="C13" s="4" t="s">
        <v>63</v>
      </c>
      <c r="D13" s="4" t="s">
        <v>61</v>
      </c>
      <c r="E13" s="4" t="s">
        <v>55</v>
      </c>
      <c r="F13" s="5">
        <v>44528</v>
      </c>
      <c r="G13" s="5">
        <v>44529</v>
      </c>
      <c r="H13" s="4">
        <v>1</v>
      </c>
      <c r="I13" s="4">
        <v>1</v>
      </c>
      <c r="J13" s="4">
        <v>1</v>
      </c>
      <c r="K13" s="4" t="s">
        <v>29</v>
      </c>
      <c r="L13" s="4">
        <v>-174</v>
      </c>
      <c r="M13" s="4">
        <v>-174</v>
      </c>
      <c r="N13" s="4" t="s">
        <v>62</v>
      </c>
      <c r="O13" s="4" t="s">
        <v>31</v>
      </c>
      <c r="P13" s="4" t="s">
        <v>32</v>
      </c>
      <c r="Q13" s="4">
        <v>0</v>
      </c>
      <c r="R13" s="6">
        <v>44528</v>
      </c>
      <c r="S13" s="5">
        <v>44544</v>
      </c>
      <c r="T13" s="4" t="s">
        <v>33</v>
      </c>
      <c r="U13" s="4">
        <v>-174</v>
      </c>
      <c r="V13" s="4">
        <v>0</v>
      </c>
      <c r="W13" s="4">
        <v>0</v>
      </c>
    </row>
    <row r="14" s="4" customFormat="1" spans="1:23">
      <c r="A14" s="4">
        <v>16881244262</v>
      </c>
      <c r="B14" s="4" t="s">
        <v>25</v>
      </c>
      <c r="C14" s="4" t="s">
        <v>26</v>
      </c>
      <c r="D14" s="4" t="s">
        <v>64</v>
      </c>
      <c r="E14" s="4" t="s">
        <v>65</v>
      </c>
      <c r="F14" s="5">
        <v>44528</v>
      </c>
      <c r="G14" s="5">
        <v>44529</v>
      </c>
      <c r="H14" s="4">
        <v>1</v>
      </c>
      <c r="I14" s="4">
        <v>1</v>
      </c>
      <c r="J14" s="4">
        <v>1</v>
      </c>
      <c r="K14" s="4" t="s">
        <v>29</v>
      </c>
      <c r="L14" s="4">
        <v>459</v>
      </c>
      <c r="M14" s="4">
        <v>459</v>
      </c>
      <c r="N14" s="4" t="s">
        <v>66</v>
      </c>
      <c r="O14" s="4" t="s">
        <v>31</v>
      </c>
      <c r="P14" s="4" t="s">
        <v>32</v>
      </c>
      <c r="Q14" s="4">
        <v>0</v>
      </c>
      <c r="R14" s="6">
        <v>44528</v>
      </c>
      <c r="S14" s="5">
        <v>44544</v>
      </c>
      <c r="T14" s="4" t="s">
        <v>33</v>
      </c>
      <c r="U14" s="4">
        <v>459</v>
      </c>
      <c r="V14" s="4">
        <v>0</v>
      </c>
      <c r="W14" s="4">
        <v>0</v>
      </c>
    </row>
    <row r="15" s="4" customFormat="1" spans="1:25">
      <c r="A15" s="4">
        <v>16881443046</v>
      </c>
      <c r="B15" s="4" t="s">
        <v>25</v>
      </c>
      <c r="C15" s="4" t="s">
        <v>26</v>
      </c>
      <c r="D15" s="4" t="s">
        <v>67</v>
      </c>
      <c r="E15" s="4" t="s">
        <v>68</v>
      </c>
      <c r="F15" s="5">
        <v>44528</v>
      </c>
      <c r="G15" s="5">
        <v>44529</v>
      </c>
      <c r="H15" s="4">
        <v>1</v>
      </c>
      <c r="I15" s="4">
        <v>1</v>
      </c>
      <c r="J15" s="4">
        <v>1</v>
      </c>
      <c r="K15" s="4" t="s">
        <v>29</v>
      </c>
      <c r="L15" s="4">
        <v>889</v>
      </c>
      <c r="M15" s="4">
        <v>889</v>
      </c>
      <c r="N15" s="4" t="s">
        <v>69</v>
      </c>
      <c r="O15" s="4" t="s">
        <v>31</v>
      </c>
      <c r="P15" s="4" t="s">
        <v>32</v>
      </c>
      <c r="Q15" s="4">
        <v>0</v>
      </c>
      <c r="R15" s="6">
        <v>44528</v>
      </c>
      <c r="S15" s="5">
        <v>44544</v>
      </c>
      <c r="T15" s="4" t="s">
        <v>33</v>
      </c>
      <c r="U15" s="4">
        <v>889</v>
      </c>
      <c r="V15" s="4">
        <v>0</v>
      </c>
      <c r="W15" s="4">
        <v>0</v>
      </c>
      <c r="X15" s="4"/>
      <c r="Y15" s="4">
        <v>346252</v>
      </c>
    </row>
    <row r="16" s="4" customFormat="1" spans="1:23">
      <c r="A16" s="4">
        <v>16881464373</v>
      </c>
      <c r="B16" s="4" t="s">
        <v>25</v>
      </c>
      <c r="C16" s="4" t="s">
        <v>26</v>
      </c>
      <c r="D16" s="4" t="s">
        <v>70</v>
      </c>
      <c r="E16" s="4"/>
      <c r="F16" s="5">
        <v>44528</v>
      </c>
      <c r="G16" s="5">
        <v>44529</v>
      </c>
      <c r="H16" s="4">
        <v>0</v>
      </c>
      <c r="I16" s="4">
        <v>1</v>
      </c>
      <c r="J16" s="4">
        <v>0</v>
      </c>
      <c r="K16" s="4" t="s">
        <v>29</v>
      </c>
      <c r="L16" s="4">
        <v>291</v>
      </c>
      <c r="M16" s="4">
        <v>291</v>
      </c>
      <c r="N16" s="4"/>
      <c r="O16" s="4" t="s">
        <v>31</v>
      </c>
      <c r="P16" s="4" t="s">
        <v>32</v>
      </c>
      <c r="Q16" s="4">
        <v>0</v>
      </c>
      <c r="R16" s="6">
        <v>44528</v>
      </c>
      <c r="S16" s="5">
        <v>44544</v>
      </c>
      <c r="T16" s="4" t="s">
        <v>33</v>
      </c>
      <c r="U16" s="4">
        <v>291</v>
      </c>
      <c r="V16" s="4">
        <v>0</v>
      </c>
      <c r="W16" s="4">
        <v>0</v>
      </c>
    </row>
    <row r="17" s="4" customFormat="1" spans="1:25">
      <c r="A17" s="4">
        <v>16881613067</v>
      </c>
      <c r="B17" s="4" t="s">
        <v>25</v>
      </c>
      <c r="C17" s="4" t="s">
        <v>26</v>
      </c>
      <c r="D17" s="4" t="s">
        <v>71</v>
      </c>
      <c r="E17" s="4" t="s">
        <v>72</v>
      </c>
      <c r="F17" s="5">
        <v>44528</v>
      </c>
      <c r="G17" s="5">
        <v>44529</v>
      </c>
      <c r="H17" s="4">
        <v>1</v>
      </c>
      <c r="I17" s="4">
        <v>1</v>
      </c>
      <c r="J17" s="4">
        <v>1</v>
      </c>
      <c r="K17" s="4" t="s">
        <v>29</v>
      </c>
      <c r="L17" s="4">
        <v>105</v>
      </c>
      <c r="M17" s="4">
        <v>105</v>
      </c>
      <c r="N17" s="4" t="s">
        <v>73</v>
      </c>
      <c r="O17" s="4" t="s">
        <v>31</v>
      </c>
      <c r="P17" s="4" t="s">
        <v>32</v>
      </c>
      <c r="Q17" s="4">
        <v>0</v>
      </c>
      <c r="R17" s="6">
        <v>44528</v>
      </c>
      <c r="S17" s="5">
        <v>44544</v>
      </c>
      <c r="T17" s="4" t="s">
        <v>33</v>
      </c>
      <c r="U17" s="4">
        <v>105</v>
      </c>
      <c r="V17" s="4">
        <v>0</v>
      </c>
      <c r="W17" s="4">
        <v>0</v>
      </c>
      <c r="X17" s="4"/>
      <c r="Y17" s="4" t="s">
        <v>74</v>
      </c>
    </row>
    <row r="18" s="4" customFormat="1" spans="1:23">
      <c r="A18" s="4">
        <v>16881743321</v>
      </c>
      <c r="B18" s="4" t="s">
        <v>25</v>
      </c>
      <c r="C18" s="4" t="s">
        <v>26</v>
      </c>
      <c r="D18" s="4" t="s">
        <v>75</v>
      </c>
      <c r="E18" s="4" t="s">
        <v>76</v>
      </c>
      <c r="F18" s="5">
        <v>44528</v>
      </c>
      <c r="G18" s="5">
        <v>44529</v>
      </c>
      <c r="H18" s="4">
        <v>1</v>
      </c>
      <c r="I18" s="4">
        <v>1</v>
      </c>
      <c r="J18" s="4">
        <v>1</v>
      </c>
      <c r="K18" s="4" t="s">
        <v>29</v>
      </c>
      <c r="L18" s="4">
        <v>118</v>
      </c>
      <c r="M18" s="4">
        <v>118</v>
      </c>
      <c r="N18" s="4" t="s">
        <v>77</v>
      </c>
      <c r="O18" s="4" t="s">
        <v>31</v>
      </c>
      <c r="P18" s="4" t="s">
        <v>32</v>
      </c>
      <c r="Q18" s="4">
        <v>0</v>
      </c>
      <c r="R18" s="6">
        <v>44528</v>
      </c>
      <c r="S18" s="5">
        <v>44544</v>
      </c>
      <c r="T18" s="4" t="s">
        <v>33</v>
      </c>
      <c r="U18" s="4">
        <v>118</v>
      </c>
      <c r="V18" s="4">
        <v>0</v>
      </c>
      <c r="W18" s="4">
        <v>0</v>
      </c>
    </row>
    <row r="19" s="4" customFormat="1" spans="1:23">
      <c r="A19" s="4">
        <v>16881956352</v>
      </c>
      <c r="B19" s="4" t="s">
        <v>25</v>
      </c>
      <c r="C19" s="4" t="s">
        <v>26</v>
      </c>
      <c r="D19" s="4" t="s">
        <v>78</v>
      </c>
      <c r="E19" s="4" t="s">
        <v>79</v>
      </c>
      <c r="F19" s="5">
        <v>44528</v>
      </c>
      <c r="G19" s="5">
        <v>44529</v>
      </c>
      <c r="H19" s="4">
        <v>1</v>
      </c>
      <c r="I19" s="4">
        <v>1</v>
      </c>
      <c r="J19" s="4">
        <v>1</v>
      </c>
      <c r="K19" s="4" t="s">
        <v>29</v>
      </c>
      <c r="L19" s="4">
        <v>135</v>
      </c>
      <c r="M19" s="4">
        <v>135</v>
      </c>
      <c r="N19" s="4" t="s">
        <v>80</v>
      </c>
      <c r="O19" s="4" t="s">
        <v>31</v>
      </c>
      <c r="P19" s="4" t="s">
        <v>32</v>
      </c>
      <c r="Q19" s="4">
        <v>0</v>
      </c>
      <c r="R19" s="6">
        <v>44528</v>
      </c>
      <c r="S19" s="5">
        <v>44544</v>
      </c>
      <c r="T19" s="4" t="s">
        <v>33</v>
      </c>
      <c r="U19" s="4">
        <v>135</v>
      </c>
      <c r="V19" s="4">
        <v>0</v>
      </c>
      <c r="W19" s="4">
        <v>0</v>
      </c>
    </row>
    <row r="20" s="4" customFormat="1" spans="1:23">
      <c r="A20" s="4">
        <v>16881973191</v>
      </c>
      <c r="B20" s="4" t="s">
        <v>25</v>
      </c>
      <c r="C20" s="4" t="s">
        <v>26</v>
      </c>
      <c r="D20" s="4" t="s">
        <v>81</v>
      </c>
      <c r="E20" s="4" t="s">
        <v>82</v>
      </c>
      <c r="F20" s="5">
        <v>44528</v>
      </c>
      <c r="G20" s="5">
        <v>44529</v>
      </c>
      <c r="H20" s="4">
        <v>1</v>
      </c>
      <c r="I20" s="4">
        <v>1</v>
      </c>
      <c r="J20" s="4">
        <v>1</v>
      </c>
      <c r="K20" s="4" t="s">
        <v>29</v>
      </c>
      <c r="L20" s="4">
        <v>472</v>
      </c>
      <c r="M20" s="4">
        <v>472</v>
      </c>
      <c r="N20" s="4" t="s">
        <v>83</v>
      </c>
      <c r="O20" s="4" t="s">
        <v>31</v>
      </c>
      <c r="P20" s="4" t="s">
        <v>32</v>
      </c>
      <c r="Q20" s="4">
        <v>0</v>
      </c>
      <c r="R20" s="6">
        <v>44528</v>
      </c>
      <c r="S20" s="5">
        <v>44544</v>
      </c>
      <c r="T20" s="4" t="s">
        <v>33</v>
      </c>
      <c r="U20" s="4">
        <v>472</v>
      </c>
      <c r="V20" s="4">
        <v>0</v>
      </c>
      <c r="W20" s="4">
        <v>0</v>
      </c>
    </row>
    <row r="21" s="4" customFormat="1" spans="1:23">
      <c r="A21" s="4">
        <v>16882191285</v>
      </c>
      <c r="B21" s="4" t="s">
        <v>25</v>
      </c>
      <c r="C21" s="4" t="s">
        <v>26</v>
      </c>
      <c r="D21" s="4" t="s">
        <v>84</v>
      </c>
      <c r="E21" s="4"/>
      <c r="F21" s="5">
        <v>44528</v>
      </c>
      <c r="G21" s="5">
        <v>44529</v>
      </c>
      <c r="H21" s="4">
        <v>0</v>
      </c>
      <c r="I21" s="4">
        <v>1</v>
      </c>
      <c r="J21" s="4">
        <v>0</v>
      </c>
      <c r="K21" s="4" t="s">
        <v>29</v>
      </c>
      <c r="L21" s="4">
        <v>121</v>
      </c>
      <c r="M21" s="4">
        <v>121</v>
      </c>
      <c r="N21" s="4"/>
      <c r="O21" s="4" t="s">
        <v>31</v>
      </c>
      <c r="P21" s="4" t="s">
        <v>32</v>
      </c>
      <c r="Q21" s="4">
        <v>0</v>
      </c>
      <c r="R21" s="6">
        <v>44528</v>
      </c>
      <c r="S21" s="5">
        <v>44544</v>
      </c>
      <c r="T21" s="4" t="s">
        <v>33</v>
      </c>
      <c r="U21" s="4">
        <v>121</v>
      </c>
      <c r="V21" s="4">
        <v>0</v>
      </c>
      <c r="W21" s="4">
        <v>0</v>
      </c>
    </row>
    <row r="22" s="4" customFormat="1" spans="1:23">
      <c r="A22" s="4">
        <v>16851139671</v>
      </c>
      <c r="B22" s="4" t="s">
        <v>25</v>
      </c>
      <c r="C22" s="4" t="s">
        <v>85</v>
      </c>
      <c r="D22" s="4" t="s">
        <v>86</v>
      </c>
      <c r="E22" s="4" t="s">
        <v>87</v>
      </c>
      <c r="F22" s="5">
        <v>44526</v>
      </c>
      <c r="G22" s="5">
        <v>44527</v>
      </c>
      <c r="H22" s="4">
        <v>1</v>
      </c>
      <c r="I22" s="4">
        <v>1</v>
      </c>
      <c r="J22" s="4">
        <v>1</v>
      </c>
      <c r="K22" s="4" t="s">
        <v>29</v>
      </c>
      <c r="L22" s="4">
        <v>-576</v>
      </c>
      <c r="M22" s="4">
        <v>-576</v>
      </c>
      <c r="N22" s="4" t="s">
        <v>88</v>
      </c>
      <c r="O22" s="4" t="s">
        <v>31</v>
      </c>
      <c r="P22" s="4" t="s">
        <v>32</v>
      </c>
      <c r="Q22" s="4">
        <v>0</v>
      </c>
      <c r="R22" s="6">
        <v>44524</v>
      </c>
      <c r="S22" s="5">
        <v>44544</v>
      </c>
      <c r="T22" s="4" t="s">
        <v>33</v>
      </c>
      <c r="U22" s="4">
        <v>-576</v>
      </c>
      <c r="V22" s="4">
        <v>0</v>
      </c>
      <c r="W22" s="4">
        <v>0</v>
      </c>
    </row>
    <row r="23" s="4" customFormat="1" spans="1:23">
      <c r="A23" s="4">
        <v>16572965207</v>
      </c>
      <c r="B23" s="4" t="s">
        <v>25</v>
      </c>
      <c r="C23" s="4" t="s">
        <v>89</v>
      </c>
      <c r="D23" s="4" t="s">
        <v>90</v>
      </c>
      <c r="E23" s="4" t="s">
        <v>91</v>
      </c>
      <c r="F23" s="5">
        <v>44485</v>
      </c>
      <c r="G23" s="5">
        <v>44486</v>
      </c>
      <c r="H23" s="4">
        <v>1</v>
      </c>
      <c r="I23" s="4">
        <v>1</v>
      </c>
      <c r="J23" s="4">
        <v>1</v>
      </c>
      <c r="K23" s="4" t="s">
        <v>29</v>
      </c>
      <c r="L23" s="4">
        <v>-864</v>
      </c>
      <c r="M23" s="4">
        <v>-864</v>
      </c>
      <c r="N23" s="4" t="s">
        <v>92</v>
      </c>
      <c r="O23" s="4" t="s">
        <v>31</v>
      </c>
      <c r="P23" s="4" t="s">
        <v>32</v>
      </c>
      <c r="Q23" s="4">
        <v>0</v>
      </c>
      <c r="R23" s="6">
        <v>44485</v>
      </c>
      <c r="S23" s="5">
        <v>44544</v>
      </c>
      <c r="T23" s="4"/>
      <c r="U23" s="4">
        <v>0</v>
      </c>
      <c r="V23" s="4">
        <v>0</v>
      </c>
      <c r="W23" s="4">
        <v>0</v>
      </c>
    </row>
    <row r="24" s="4" customFormat="1" spans="1:25">
      <c r="A24" s="4">
        <v>16612798838</v>
      </c>
      <c r="B24" s="4" t="s">
        <v>25</v>
      </c>
      <c r="C24" s="4" t="s">
        <v>89</v>
      </c>
      <c r="D24" s="4" t="s">
        <v>93</v>
      </c>
      <c r="E24" s="4" t="s">
        <v>94</v>
      </c>
      <c r="F24" s="5">
        <v>44492</v>
      </c>
      <c r="G24" s="5">
        <v>44493</v>
      </c>
      <c r="H24" s="4">
        <v>1</v>
      </c>
      <c r="I24" s="4">
        <v>1</v>
      </c>
      <c r="J24" s="4">
        <v>1</v>
      </c>
      <c r="K24" s="4" t="s">
        <v>29</v>
      </c>
      <c r="L24" s="4">
        <v>-2448</v>
      </c>
      <c r="M24" s="4">
        <v>-2448</v>
      </c>
      <c r="N24" s="4" t="s">
        <v>95</v>
      </c>
      <c r="O24" s="4" t="s">
        <v>31</v>
      </c>
      <c r="P24" s="4" t="s">
        <v>32</v>
      </c>
      <c r="Q24" s="4">
        <v>0</v>
      </c>
      <c r="R24" s="6">
        <v>44490</v>
      </c>
      <c r="S24" s="5">
        <v>44544</v>
      </c>
      <c r="T24" s="4"/>
      <c r="U24" s="4">
        <v>0</v>
      </c>
      <c r="V24" s="4">
        <v>0</v>
      </c>
      <c r="W24" s="4">
        <v>0</v>
      </c>
      <c r="X24" s="4"/>
      <c r="Y24" s="4">
        <v>123</v>
      </c>
    </row>
    <row r="25" s="4" customFormat="1" spans="1:23">
      <c r="A25" s="4">
        <v>16690304085</v>
      </c>
      <c r="B25" s="4" t="s">
        <v>25</v>
      </c>
      <c r="C25" s="4" t="s">
        <v>96</v>
      </c>
      <c r="D25" s="4" t="s">
        <v>97</v>
      </c>
      <c r="E25" s="4" t="s">
        <v>98</v>
      </c>
      <c r="F25" s="5">
        <v>44499</v>
      </c>
      <c r="G25" s="5">
        <v>44500</v>
      </c>
      <c r="H25" s="4">
        <v>1</v>
      </c>
      <c r="I25" s="4">
        <v>1</v>
      </c>
      <c r="J25" s="4">
        <v>1</v>
      </c>
      <c r="K25" s="4" t="s">
        <v>29</v>
      </c>
      <c r="L25" s="4">
        <v>355</v>
      </c>
      <c r="M25" s="4">
        <v>355</v>
      </c>
      <c r="N25" s="4" t="s">
        <v>99</v>
      </c>
      <c r="O25" s="4" t="s">
        <v>31</v>
      </c>
      <c r="P25" s="4" t="s">
        <v>32</v>
      </c>
      <c r="Q25" s="4">
        <v>0</v>
      </c>
      <c r="R25" s="6">
        <v>44497.9708333333</v>
      </c>
      <c r="S25" s="5">
        <v>44544</v>
      </c>
      <c r="T25" s="4" t="s">
        <v>33</v>
      </c>
      <c r="U25" s="4">
        <v>355</v>
      </c>
      <c r="V25" s="4">
        <v>0</v>
      </c>
      <c r="W25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33"/>
  <sheetViews>
    <sheetView tabSelected="1" workbookViewId="0">
      <selection activeCell="A31" sqref="A31:C33"/>
    </sheetView>
  </sheetViews>
  <sheetFormatPr defaultColWidth="9" defaultRowHeight="13.5"/>
  <cols>
    <col min="1" max="1" width="11.625" style="4" customWidth="1"/>
    <col min="2" max="3" width="11.5" style="4"/>
    <col min="4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100</v>
      </c>
    </row>
    <row r="2" s="4" customFormat="1" hidden="1" spans="1:9">
      <c r="A2" s="4">
        <v>16736607661</v>
      </c>
      <c r="B2" s="5">
        <v>44528</v>
      </c>
      <c r="C2" s="5">
        <v>44529</v>
      </c>
      <c r="D2" s="4">
        <v>2386</v>
      </c>
      <c r="E2" s="4" t="str">
        <f>VLOOKUP(A2,HOP!A:L,12,0)</f>
        <v>2386.00</v>
      </c>
      <c r="F2" s="4" t="str">
        <f>VLOOKUP(A2,HOP!A:C,3,0)</f>
        <v>2288763</v>
      </c>
      <c r="G2" s="4">
        <f>D2-E2</f>
        <v>0</v>
      </c>
      <c r="H2" s="4" t="str">
        <f>$H$1&amp;F2</f>
        <v>，2288763</v>
      </c>
      <c r="I2" s="4" t="str">
        <f>VLOOKUP(A2,HOP!A:T,20,0)</f>
        <v>直连</v>
      </c>
    </row>
    <row r="3" s="4" customFormat="1" hidden="1" spans="1:9">
      <c r="A3" s="4">
        <v>16768029839</v>
      </c>
      <c r="B3" s="5">
        <v>44527</v>
      </c>
      <c r="C3" s="5">
        <v>44529</v>
      </c>
      <c r="D3" s="4">
        <v>424</v>
      </c>
      <c r="E3" s="4" t="str">
        <f>VLOOKUP(A3,HOP!A:L,12,0)</f>
        <v>424.00</v>
      </c>
      <c r="F3" s="4" t="str">
        <f>VLOOKUP(A3,HOP!A:C,3,0)</f>
        <v>2295876</v>
      </c>
      <c r="G3" s="4">
        <f t="shared" ref="G3:G24" si="0">D3-E3</f>
        <v>0</v>
      </c>
      <c r="H3" s="4" t="str">
        <f t="shared" ref="H3:H24" si="1">$H$1&amp;F3</f>
        <v>，2295876</v>
      </c>
      <c r="I3" s="4" t="str">
        <f>VLOOKUP(A3,HOP!A:T,20,0)</f>
        <v>直连</v>
      </c>
    </row>
    <row r="4" s="4" customFormat="1" hidden="1" spans="1:9">
      <c r="A4" s="4">
        <v>16774915036</v>
      </c>
      <c r="B4" s="5">
        <v>44528</v>
      </c>
      <c r="C4" s="5">
        <v>44529</v>
      </c>
      <c r="D4" s="4">
        <v>3586</v>
      </c>
      <c r="E4" s="4" t="str">
        <f>VLOOKUP(A4,HOP!A:L,12,0)</f>
        <v>3586.00</v>
      </c>
      <c r="F4" s="4" t="str">
        <f>VLOOKUP(A4,HOP!A:C,3,0)</f>
        <v>2296957</v>
      </c>
      <c r="G4" s="4">
        <f t="shared" si="0"/>
        <v>0</v>
      </c>
      <c r="H4" s="4" t="str">
        <f t="shared" si="1"/>
        <v>，2296957</v>
      </c>
      <c r="I4" s="4" t="str">
        <f>VLOOKUP(A4,HOP!A:T,20,0)</f>
        <v>直连</v>
      </c>
    </row>
    <row r="5" s="4" customFormat="1" hidden="1" spans="1:9">
      <c r="A5" s="4">
        <v>16821688608</v>
      </c>
      <c r="B5" s="5">
        <v>44527</v>
      </c>
      <c r="C5" s="5">
        <v>44529</v>
      </c>
      <c r="D5" s="4">
        <v>527</v>
      </c>
      <c r="E5" s="4" t="str">
        <f>VLOOKUP(A5,HOP!A:L,12,0)</f>
        <v>527.00</v>
      </c>
      <c r="F5" s="4" t="str">
        <f>VLOOKUP(A5,HOP!A:C,3,0)</f>
        <v>2303475</v>
      </c>
      <c r="G5" s="4">
        <f t="shared" si="0"/>
        <v>0</v>
      </c>
      <c r="H5" s="4" t="str">
        <f t="shared" si="1"/>
        <v>，2303475</v>
      </c>
      <c r="I5" s="4" t="str">
        <f>VLOOKUP(A5,HOP!A:T,20,0)</f>
        <v>直连</v>
      </c>
    </row>
    <row r="6" s="4" customFormat="1" hidden="1" spans="1:9">
      <c r="A6" s="4">
        <v>16840889295</v>
      </c>
      <c r="B6" s="5">
        <v>44527</v>
      </c>
      <c r="C6" s="5">
        <v>44529</v>
      </c>
      <c r="D6" s="4">
        <v>428</v>
      </c>
      <c r="E6" s="4" t="str">
        <f>VLOOKUP(A6,HOP!A:L,12,0)</f>
        <v>428.00</v>
      </c>
      <c r="F6" s="4" t="str">
        <f>VLOOKUP(A6,HOP!A:C,3,0)</f>
        <v>2307216</v>
      </c>
      <c r="G6" s="4">
        <f t="shared" si="0"/>
        <v>0</v>
      </c>
      <c r="H6" s="4" t="str">
        <f t="shared" si="1"/>
        <v>，2307216</v>
      </c>
      <c r="I6" s="4" t="str">
        <f>VLOOKUP(A6,HOP!A:T,20,0)</f>
        <v>直连</v>
      </c>
    </row>
    <row r="7" s="4" customFormat="1" hidden="1" spans="1:9">
      <c r="A7" s="4">
        <v>16846722318</v>
      </c>
      <c r="B7" s="5">
        <v>44528</v>
      </c>
      <c r="C7" s="5">
        <v>44529</v>
      </c>
      <c r="D7" s="4">
        <v>537</v>
      </c>
      <c r="E7" s="4" t="str">
        <f>VLOOKUP(A7,HOP!A:L,12,0)</f>
        <v>537.00</v>
      </c>
      <c r="F7" s="4" t="str">
        <f>VLOOKUP(A7,HOP!A:C,3,0)</f>
        <v>2308194</v>
      </c>
      <c r="G7" s="4">
        <f t="shared" si="0"/>
        <v>0</v>
      </c>
      <c r="H7" s="4" t="str">
        <f t="shared" si="1"/>
        <v>，2308194</v>
      </c>
      <c r="I7" s="4" t="str">
        <f>VLOOKUP(A7,HOP!A:T,20,0)</f>
        <v>直连</v>
      </c>
    </row>
    <row r="8" s="4" customFormat="1" hidden="1" spans="1:9">
      <c r="A8" s="4">
        <v>16863134483</v>
      </c>
      <c r="B8" s="5">
        <v>44528</v>
      </c>
      <c r="C8" s="5">
        <v>44529</v>
      </c>
      <c r="D8" s="4">
        <v>533</v>
      </c>
      <c r="E8" s="4" t="str">
        <f>VLOOKUP(A8,HOP!A:L,12,0)</f>
        <v>533.00</v>
      </c>
      <c r="F8" s="4" t="str">
        <f>VLOOKUP(A8,HOP!A:C,3,0)</f>
        <v>2312030</v>
      </c>
      <c r="G8" s="4">
        <f t="shared" si="0"/>
        <v>0</v>
      </c>
      <c r="H8" s="4" t="str">
        <f t="shared" si="1"/>
        <v>，2312030</v>
      </c>
      <c r="I8" s="4" t="str">
        <f>VLOOKUP(A8,HOP!A:T,20,0)</f>
        <v>直连</v>
      </c>
    </row>
    <row r="9" s="4" customFormat="1" hidden="1" spans="1:9">
      <c r="A9" s="4">
        <v>16873265563</v>
      </c>
      <c r="B9" s="5">
        <v>44528</v>
      </c>
      <c r="C9" s="5">
        <v>44529</v>
      </c>
      <c r="D9" s="4">
        <v>114</v>
      </c>
      <c r="E9" s="4" t="str">
        <f>VLOOKUP(A9,HOP!A:L,12,0)</f>
        <v>114.00</v>
      </c>
      <c r="F9" s="4" t="str">
        <f>VLOOKUP(A9,HOP!A:C,3,0)</f>
        <v>2315185</v>
      </c>
      <c r="G9" s="4">
        <f t="shared" si="0"/>
        <v>0</v>
      </c>
      <c r="H9" s="4" t="str">
        <f t="shared" si="1"/>
        <v>，2315185</v>
      </c>
      <c r="I9" s="4" t="str">
        <f>VLOOKUP(A9,HOP!A:T,20,0)</f>
        <v>直连</v>
      </c>
    </row>
    <row r="10" s="4" customFormat="1" hidden="1" spans="1:9">
      <c r="A10" s="4">
        <v>16874381041</v>
      </c>
      <c r="B10" s="5">
        <v>44527</v>
      </c>
      <c r="C10" s="5">
        <v>44529</v>
      </c>
      <c r="D10" s="4">
        <v>389</v>
      </c>
      <c r="E10" s="4" t="str">
        <f>VLOOKUP(A10,HOP!A:L,12,0)</f>
        <v>389.00</v>
      </c>
      <c r="F10" s="4" t="str">
        <f>VLOOKUP(A10,HOP!A:C,3,0)</f>
        <v>2315534</v>
      </c>
      <c r="G10" s="4">
        <f t="shared" si="0"/>
        <v>0</v>
      </c>
      <c r="H10" s="4" t="str">
        <f t="shared" si="1"/>
        <v>，2315534</v>
      </c>
      <c r="I10" s="4" t="str">
        <f>VLOOKUP(A10,HOP!A:T,20,0)</f>
        <v>直连</v>
      </c>
    </row>
    <row r="11" s="4" customFormat="1" hidden="1" spans="1:9">
      <c r="A11" s="4">
        <v>16881052978</v>
      </c>
      <c r="B11" s="5">
        <v>44528</v>
      </c>
      <c r="C11" s="5">
        <v>44529</v>
      </c>
      <c r="D11" s="4">
        <v>144</v>
      </c>
      <c r="E11" s="4" t="str">
        <f>VLOOKUP(A11,HOP!A:L,12,0)</f>
        <v>144.00</v>
      </c>
      <c r="F11" s="4" t="str">
        <f>VLOOKUP(A11,HOP!A:C,3,0)</f>
        <v>2316797</v>
      </c>
      <c r="G11" s="4">
        <f t="shared" si="0"/>
        <v>0</v>
      </c>
      <c r="H11" s="4" t="str">
        <f t="shared" si="1"/>
        <v>，2316797</v>
      </c>
      <c r="I11" s="4" t="str">
        <f>VLOOKUP(A11,HOP!A:T,20,0)</f>
        <v>直连</v>
      </c>
    </row>
    <row r="12" s="4" customFormat="1" hidden="1" spans="1:9">
      <c r="A12" s="4">
        <v>16881175499</v>
      </c>
      <c r="B12" s="5">
        <v>44528</v>
      </c>
      <c r="C12" s="5">
        <v>44529</v>
      </c>
      <c r="D12" s="4">
        <v>0</v>
      </c>
      <c r="E12" s="4" t="e">
        <f>VLOOKUP(A12,HOP!A:L,12,0)</f>
        <v>#N/A</v>
      </c>
      <c r="F12" s="4" t="e">
        <f>VLOOKUP(A12,HOP!A:C,3,0)</f>
        <v>#N/A</v>
      </c>
      <c r="G12" s="4" t="e">
        <f t="shared" si="0"/>
        <v>#N/A</v>
      </c>
      <c r="H12" s="4" t="e">
        <f t="shared" si="1"/>
        <v>#N/A</v>
      </c>
      <c r="I12" s="4" t="e">
        <f>VLOOKUP(A12,HOP!A:T,20,0)</f>
        <v>#N/A</v>
      </c>
    </row>
    <row r="13" s="4" customFormat="1" hidden="1" spans="1:9">
      <c r="A13" s="4">
        <v>16881244262</v>
      </c>
      <c r="B13" s="5">
        <v>44528</v>
      </c>
      <c r="C13" s="5">
        <v>44529</v>
      </c>
      <c r="D13" s="4">
        <v>459</v>
      </c>
      <c r="E13" s="4" t="str">
        <f>VLOOKUP(A13,HOP!A:L,12,0)</f>
        <v>459.00</v>
      </c>
      <c r="F13" s="4" t="str">
        <f>VLOOKUP(A13,HOP!A:C,3,0)</f>
        <v>2316864</v>
      </c>
      <c r="G13" s="4">
        <f t="shared" si="0"/>
        <v>0</v>
      </c>
      <c r="H13" s="4" t="str">
        <f t="shared" si="1"/>
        <v>，2316864</v>
      </c>
      <c r="I13" s="4" t="str">
        <f>VLOOKUP(A13,HOP!A:T,20,0)</f>
        <v>直连</v>
      </c>
    </row>
    <row r="14" s="4" customFormat="1" hidden="1" spans="1:9">
      <c r="A14" s="4">
        <v>16881443046</v>
      </c>
      <c r="B14" s="5">
        <v>44528</v>
      </c>
      <c r="C14" s="5">
        <v>44529</v>
      </c>
      <c r="D14" s="4">
        <v>889</v>
      </c>
      <c r="E14" s="4" t="str">
        <f>VLOOKUP(A14,HOP!A:L,12,0)</f>
        <v>889.00</v>
      </c>
      <c r="F14" s="4" t="str">
        <f>VLOOKUP(A14,HOP!A:C,3,0)</f>
        <v>2316932</v>
      </c>
      <c r="G14" s="4">
        <f t="shared" si="0"/>
        <v>0</v>
      </c>
      <c r="H14" s="4" t="str">
        <f t="shared" si="1"/>
        <v>，2316932</v>
      </c>
      <c r="I14" s="4" t="str">
        <f>VLOOKUP(A14,HOP!A:T,20,0)</f>
        <v>直连</v>
      </c>
    </row>
    <row r="15" s="4" customFormat="1" hidden="1" spans="1:9">
      <c r="A15" s="4">
        <v>16881464373</v>
      </c>
      <c r="B15" s="5">
        <v>44528</v>
      </c>
      <c r="C15" s="5">
        <v>44529</v>
      </c>
      <c r="D15" s="4">
        <v>291</v>
      </c>
      <c r="E15" s="4" t="str">
        <f>VLOOKUP(A15,HOP!A:L,12,0)</f>
        <v>291.00</v>
      </c>
      <c r="F15" s="4" t="str">
        <f>VLOOKUP(A15,HOP!A:C,3,0)</f>
        <v>2316938</v>
      </c>
      <c r="G15" s="4">
        <f t="shared" si="0"/>
        <v>0</v>
      </c>
      <c r="H15" s="4" t="str">
        <f t="shared" si="1"/>
        <v>，2316938</v>
      </c>
      <c r="I15" s="4" t="str">
        <f>VLOOKUP(A15,HOP!A:T,20,0)</f>
        <v>直连</v>
      </c>
    </row>
    <row r="16" s="4" customFormat="1" hidden="1" spans="1:9">
      <c r="A16" s="4">
        <v>16881613067</v>
      </c>
      <c r="B16" s="5">
        <v>44528</v>
      </c>
      <c r="C16" s="5">
        <v>44529</v>
      </c>
      <c r="D16" s="4">
        <v>105</v>
      </c>
      <c r="E16" s="4" t="str">
        <f>VLOOKUP(A16,HOP!A:L,12,0)</f>
        <v>105.00</v>
      </c>
      <c r="F16" s="4" t="str">
        <f>VLOOKUP(A16,HOP!A:C,3,0)</f>
        <v>2316991</v>
      </c>
      <c r="G16" s="4">
        <f t="shared" si="0"/>
        <v>0</v>
      </c>
      <c r="H16" s="4" t="str">
        <f t="shared" si="1"/>
        <v>，2316991</v>
      </c>
      <c r="I16" s="4" t="str">
        <f>VLOOKUP(A16,HOP!A:T,20,0)</f>
        <v>直连</v>
      </c>
    </row>
    <row r="17" s="4" customFormat="1" hidden="1" spans="1:9">
      <c r="A17" s="4">
        <v>16881743321</v>
      </c>
      <c r="B17" s="5">
        <v>44528</v>
      </c>
      <c r="C17" s="5">
        <v>44529</v>
      </c>
      <c r="D17" s="4">
        <v>118</v>
      </c>
      <c r="E17" s="4" t="str">
        <f>VLOOKUP(A17,HOP!A:L,12,0)</f>
        <v>118.00</v>
      </c>
      <c r="F17" s="4" t="str">
        <f>VLOOKUP(A17,HOP!A:C,3,0)</f>
        <v>2317041</v>
      </c>
      <c r="G17" s="4">
        <f t="shared" si="0"/>
        <v>0</v>
      </c>
      <c r="H17" s="4" t="str">
        <f t="shared" si="1"/>
        <v>，2317041</v>
      </c>
      <c r="I17" s="4" t="str">
        <f>VLOOKUP(A17,HOP!A:T,20,0)</f>
        <v>直连</v>
      </c>
    </row>
    <row r="18" s="4" customFormat="1" hidden="1" spans="1:9">
      <c r="A18" s="4">
        <v>16881956352</v>
      </c>
      <c r="B18" s="5">
        <v>44528</v>
      </c>
      <c r="C18" s="5">
        <v>44529</v>
      </c>
      <c r="D18" s="4">
        <v>135</v>
      </c>
      <c r="E18" s="4" t="str">
        <f>VLOOKUP(A18,HOP!A:L,12,0)</f>
        <v>135.00</v>
      </c>
      <c r="F18" s="4" t="str">
        <f>VLOOKUP(A18,HOP!A:C,3,0)</f>
        <v>2317152</v>
      </c>
      <c r="G18" s="4">
        <f t="shared" si="0"/>
        <v>0</v>
      </c>
      <c r="H18" s="4" t="str">
        <f t="shared" si="1"/>
        <v>，2317152</v>
      </c>
      <c r="I18" s="4" t="str">
        <f>VLOOKUP(A18,HOP!A:T,20,0)</f>
        <v>直连</v>
      </c>
    </row>
    <row r="19" s="4" customFormat="1" hidden="1" spans="1:9">
      <c r="A19" s="4">
        <v>16881973191</v>
      </c>
      <c r="B19" s="5">
        <v>44528</v>
      </c>
      <c r="C19" s="5">
        <v>44529</v>
      </c>
      <c r="D19" s="4">
        <v>472</v>
      </c>
      <c r="E19" s="4" t="str">
        <f>VLOOKUP(A19,HOP!A:L,12,0)</f>
        <v>472.00</v>
      </c>
      <c r="F19" s="4" t="str">
        <f>VLOOKUP(A19,HOP!A:C,3,0)</f>
        <v>2317174</v>
      </c>
      <c r="G19" s="4">
        <f t="shared" si="0"/>
        <v>0</v>
      </c>
      <c r="H19" s="4" t="str">
        <f t="shared" si="1"/>
        <v>，2317174</v>
      </c>
      <c r="I19" s="4" t="str">
        <f>VLOOKUP(A19,HOP!A:T,20,0)</f>
        <v>直连</v>
      </c>
    </row>
    <row r="20" s="4" customFormat="1" hidden="1" spans="1:9">
      <c r="A20" s="4">
        <v>16882191285</v>
      </c>
      <c r="B20" s="5">
        <v>44528</v>
      </c>
      <c r="C20" s="5">
        <v>44529</v>
      </c>
      <c r="D20" s="4">
        <v>121</v>
      </c>
      <c r="E20" s="4" t="str">
        <f>VLOOKUP(A20,HOP!A:L,12,0)</f>
        <v>121.00</v>
      </c>
      <c r="F20" s="4" t="str">
        <f>VLOOKUP(A20,HOP!A:C,3,0)</f>
        <v>2317287</v>
      </c>
      <c r="G20" s="4">
        <f t="shared" si="0"/>
        <v>0</v>
      </c>
      <c r="H20" s="4" t="str">
        <f t="shared" si="1"/>
        <v>，2317287</v>
      </c>
      <c r="I20" s="4" t="str">
        <f>VLOOKUP(A20,HOP!A:T,20,0)</f>
        <v>直连</v>
      </c>
    </row>
    <row r="21" s="4" customFormat="1" spans="1:10">
      <c r="A21" s="4">
        <v>16851139671</v>
      </c>
      <c r="B21" s="5">
        <v>44526</v>
      </c>
      <c r="C21" s="5">
        <v>44527</v>
      </c>
      <c r="D21" s="4">
        <v>-576</v>
      </c>
      <c r="E21" s="4" t="e">
        <f>VLOOKUP(A21,HOP!A:L,12,0)</f>
        <v>#N/A</v>
      </c>
      <c r="F21" s="4">
        <v>2309737</v>
      </c>
      <c r="G21" s="4" t="e">
        <f t="shared" si="0"/>
        <v>#N/A</v>
      </c>
      <c r="H21" s="4" t="str">
        <f t="shared" si="1"/>
        <v>，2309737</v>
      </c>
      <c r="I21" s="4" t="e">
        <f>VLOOKUP(A21,HOP!A:T,20,0)</f>
        <v>#N/A</v>
      </c>
      <c r="J21" s="4" t="s">
        <v>101</v>
      </c>
    </row>
    <row r="22" s="4" customFormat="1" spans="1:10">
      <c r="A22" s="4">
        <v>16572965207</v>
      </c>
      <c r="B22" s="5">
        <v>44485</v>
      </c>
      <c r="C22" s="5">
        <v>44486</v>
      </c>
      <c r="D22" s="4">
        <v>-864</v>
      </c>
      <c r="E22" s="4" t="e">
        <f>VLOOKUP(A22,HOP!A:L,12,0)</f>
        <v>#N/A</v>
      </c>
      <c r="F22" s="4">
        <v>2278752</v>
      </c>
      <c r="G22" s="4" t="e">
        <f t="shared" si="0"/>
        <v>#N/A</v>
      </c>
      <c r="H22" s="4" t="str">
        <f t="shared" si="1"/>
        <v>，2278752</v>
      </c>
      <c r="I22" s="4" t="e">
        <f>VLOOKUP(A22,HOP!A:T,20,0)</f>
        <v>#N/A</v>
      </c>
      <c r="J22" s="4" t="s">
        <v>102</v>
      </c>
    </row>
    <row r="23" s="4" customFormat="1" spans="1:10">
      <c r="A23" s="4">
        <v>16612798838</v>
      </c>
      <c r="B23" s="5">
        <v>44492</v>
      </c>
      <c r="C23" s="5">
        <v>44493</v>
      </c>
      <c r="D23" s="4">
        <v>-2448</v>
      </c>
      <c r="E23" s="4" t="e">
        <f>VLOOKUP(A23,HOP!A:L,12,0)</f>
        <v>#N/A</v>
      </c>
      <c r="F23" s="4">
        <v>2281030</v>
      </c>
      <c r="G23" s="4" t="e">
        <f t="shared" si="0"/>
        <v>#N/A</v>
      </c>
      <c r="H23" s="4" t="str">
        <f t="shared" si="1"/>
        <v>，2281030</v>
      </c>
      <c r="I23" s="4" t="e">
        <f>VLOOKUP(A23,HOP!A:T,20,0)</f>
        <v>#N/A</v>
      </c>
      <c r="J23" s="4" t="s">
        <v>103</v>
      </c>
    </row>
    <row r="24" s="4" customFormat="1" hidden="1" spans="1:9">
      <c r="A24" s="4">
        <v>16690304085</v>
      </c>
      <c r="B24" s="5">
        <v>44499</v>
      </c>
      <c r="C24" s="5">
        <v>44500</v>
      </c>
      <c r="D24" s="4">
        <v>355</v>
      </c>
      <c r="E24" s="4">
        <v>355</v>
      </c>
      <c r="F24" s="4">
        <v>2284770</v>
      </c>
      <c r="G24" s="4">
        <f t="shared" si="0"/>
        <v>0</v>
      </c>
      <c r="H24" s="4" t="str">
        <f t="shared" si="1"/>
        <v>，2284770</v>
      </c>
      <c r="I24" s="4" t="e">
        <f>VLOOKUP(A24,HOP!A:T,20,0)</f>
        <v>#N/A</v>
      </c>
    </row>
    <row r="26" spans="4:4">
      <c r="D26" s="4">
        <f>SUM(D2:D25)</f>
        <v>8125</v>
      </c>
    </row>
    <row r="27" spans="4:4">
      <c r="D27" s="4" t="s">
        <v>104</v>
      </c>
    </row>
    <row r="31" spans="1:3">
      <c r="A31" s="4" t="s">
        <v>105</v>
      </c>
      <c r="C31" s="4">
        <v>8701</v>
      </c>
    </row>
    <row r="32" spans="1:3">
      <c r="A32" s="4" t="s">
        <v>106</v>
      </c>
      <c r="C32" s="4">
        <v>-576</v>
      </c>
    </row>
    <row r="33" spans="1:3">
      <c r="A33" s="4" t="s">
        <v>107</v>
      </c>
      <c r="C33" s="4">
        <f>SUBTOTAL(9,C31:C32)</f>
        <v>8125</v>
      </c>
    </row>
  </sheetData>
  <autoFilter ref="A1:XFD32">
    <filterColumn colId="3">
      <filters blank="1">
        <filter val="291"/>
        <filter val="114"/>
        <filter val="355"/>
        <filter val="118"/>
        <filter val="459"/>
        <filter val="8125 CNY"/>
        <filter val="121"/>
        <filter val="424"/>
        <filter val="-864"/>
        <filter val="8125"/>
        <filter val="527"/>
        <filter val="428"/>
        <filter val="472"/>
        <filter val="533"/>
        <filter val="135"/>
        <filter val="-576"/>
        <filter val="537"/>
        <filter val="144"/>
        <filter val="105"/>
        <filter val="2386"/>
        <filter val="3586"/>
        <filter val="-2448"/>
        <filter val="389"/>
        <filter val="889"/>
      </filters>
    </filterColumn>
    <filterColumn colId="6">
      <customFilters>
        <customFilter operator="equal" val=""/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9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108</v>
      </c>
      <c r="B1" s="2" t="s">
        <v>109</v>
      </c>
      <c r="C1" s="2" t="s">
        <v>110</v>
      </c>
      <c r="D1" s="2" t="s">
        <v>111</v>
      </c>
      <c r="E1" s="2" t="s">
        <v>13</v>
      </c>
      <c r="F1" s="2" t="s">
        <v>5</v>
      </c>
      <c r="G1" s="2" t="s">
        <v>6</v>
      </c>
      <c r="H1" s="2" t="s">
        <v>112</v>
      </c>
      <c r="I1" s="2" t="s">
        <v>113</v>
      </c>
      <c r="J1" s="2" t="s">
        <v>114</v>
      </c>
      <c r="K1" s="2" t="s">
        <v>115</v>
      </c>
      <c r="L1" s="2" t="s">
        <v>116</v>
      </c>
      <c r="M1" s="2" t="s">
        <v>117</v>
      </c>
      <c r="N1" s="2" t="s">
        <v>118</v>
      </c>
      <c r="O1" s="2" t="s">
        <v>119</v>
      </c>
      <c r="P1" s="2" t="s">
        <v>120</v>
      </c>
      <c r="Q1" s="2" t="s">
        <v>121</v>
      </c>
      <c r="R1" s="2" t="s">
        <v>122</v>
      </c>
      <c r="S1" s="2" t="s">
        <v>123</v>
      </c>
      <c r="T1" s="2" t="s">
        <v>124</v>
      </c>
    </row>
    <row r="2" s="1" customFormat="1" spans="1:20">
      <c r="A2" s="3">
        <v>16882191285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125</v>
      </c>
      <c r="G2" s="1" t="s">
        <v>129</v>
      </c>
      <c r="H2" s="1" t="s">
        <v>130</v>
      </c>
      <c r="I2" s="1" t="s">
        <v>131</v>
      </c>
      <c r="J2" s="1" t="s">
        <v>132</v>
      </c>
      <c r="K2" s="1" t="s">
        <v>131</v>
      </c>
      <c r="L2" s="1" t="s">
        <v>131</v>
      </c>
      <c r="M2" s="1" t="s">
        <v>133</v>
      </c>
      <c r="N2" s="1" t="s">
        <v>133</v>
      </c>
      <c r="O2" s="1" t="s">
        <v>134</v>
      </c>
      <c r="P2" s="1" t="s">
        <v>135</v>
      </c>
      <c r="Q2" s="1" t="s">
        <v>136</v>
      </c>
      <c r="R2" s="1" t="s">
        <v>137</v>
      </c>
      <c r="S2" s="1" t="s">
        <v>138</v>
      </c>
      <c r="T2" s="1" t="s">
        <v>139</v>
      </c>
    </row>
    <row r="3" s="1" customFormat="1" spans="1:20">
      <c r="A3" s="3">
        <v>16881973191</v>
      </c>
      <c r="B3" s="1" t="s">
        <v>125</v>
      </c>
      <c r="C3" s="1" t="s">
        <v>140</v>
      </c>
      <c r="D3" s="1" t="s">
        <v>141</v>
      </c>
      <c r="E3" s="1" t="s">
        <v>142</v>
      </c>
      <c r="F3" s="1" t="s">
        <v>125</v>
      </c>
      <c r="G3" s="1" t="s">
        <v>129</v>
      </c>
      <c r="H3" s="1" t="s">
        <v>130</v>
      </c>
      <c r="I3" s="1" t="s">
        <v>143</v>
      </c>
      <c r="J3" s="1" t="s">
        <v>132</v>
      </c>
      <c r="K3" s="1" t="s">
        <v>143</v>
      </c>
      <c r="L3" s="1" t="s">
        <v>143</v>
      </c>
      <c r="M3" s="1" t="s">
        <v>133</v>
      </c>
      <c r="N3" s="1" t="s">
        <v>133</v>
      </c>
      <c r="O3" s="1" t="s">
        <v>134</v>
      </c>
      <c r="P3" s="1" t="s">
        <v>135</v>
      </c>
      <c r="Q3" s="1" t="s">
        <v>144</v>
      </c>
      <c r="R3" s="1" t="s">
        <v>137</v>
      </c>
      <c r="S3" s="1" t="s">
        <v>138</v>
      </c>
      <c r="T3" s="1" t="s">
        <v>139</v>
      </c>
    </row>
    <row r="4" s="1" customFormat="1" spans="1:20">
      <c r="A4" s="3">
        <v>16881956352</v>
      </c>
      <c r="B4" s="1" t="s">
        <v>125</v>
      </c>
      <c r="C4" s="1" t="s">
        <v>145</v>
      </c>
      <c r="D4" s="1" t="s">
        <v>146</v>
      </c>
      <c r="E4" s="1" t="s">
        <v>80</v>
      </c>
      <c r="F4" s="1" t="s">
        <v>125</v>
      </c>
      <c r="G4" s="1" t="s">
        <v>129</v>
      </c>
      <c r="H4" s="1" t="s">
        <v>130</v>
      </c>
      <c r="I4" s="1" t="s">
        <v>147</v>
      </c>
      <c r="J4" s="1" t="s">
        <v>132</v>
      </c>
      <c r="K4" s="1" t="s">
        <v>147</v>
      </c>
      <c r="L4" s="1" t="s">
        <v>147</v>
      </c>
      <c r="M4" s="1" t="s">
        <v>133</v>
      </c>
      <c r="N4" s="1" t="s">
        <v>133</v>
      </c>
      <c r="O4" s="1" t="s">
        <v>134</v>
      </c>
      <c r="P4" s="1" t="s">
        <v>135</v>
      </c>
      <c r="Q4" s="1" t="s">
        <v>148</v>
      </c>
      <c r="R4" s="1" t="s">
        <v>137</v>
      </c>
      <c r="S4" s="1" t="s">
        <v>138</v>
      </c>
      <c r="T4" s="1" t="s">
        <v>139</v>
      </c>
    </row>
    <row r="5" s="1" customFormat="1" spans="1:20">
      <c r="A5" s="3">
        <v>16881743321</v>
      </c>
      <c r="B5" s="1" t="s">
        <v>125</v>
      </c>
      <c r="C5" s="1" t="s">
        <v>149</v>
      </c>
      <c r="D5" s="1" t="s">
        <v>150</v>
      </c>
      <c r="E5" s="1" t="s">
        <v>77</v>
      </c>
      <c r="F5" s="1" t="s">
        <v>125</v>
      </c>
      <c r="G5" s="1" t="s">
        <v>129</v>
      </c>
      <c r="H5" s="1" t="s">
        <v>130</v>
      </c>
      <c r="I5" s="1" t="s">
        <v>151</v>
      </c>
      <c r="J5" s="1" t="s">
        <v>132</v>
      </c>
      <c r="K5" s="1" t="s">
        <v>151</v>
      </c>
      <c r="L5" s="1" t="s">
        <v>151</v>
      </c>
      <c r="M5" s="1" t="s">
        <v>133</v>
      </c>
      <c r="N5" s="1" t="s">
        <v>133</v>
      </c>
      <c r="O5" s="1" t="s">
        <v>134</v>
      </c>
      <c r="P5" s="1" t="s">
        <v>135</v>
      </c>
      <c r="Q5" s="1" t="s">
        <v>152</v>
      </c>
      <c r="R5" s="1" t="s">
        <v>137</v>
      </c>
      <c r="S5" s="1" t="s">
        <v>138</v>
      </c>
      <c r="T5" s="1" t="s">
        <v>139</v>
      </c>
    </row>
    <row r="6" s="1" customFormat="1" spans="1:20">
      <c r="A6" s="3">
        <v>16881613067</v>
      </c>
      <c r="B6" s="1" t="s">
        <v>125</v>
      </c>
      <c r="C6" s="1" t="s">
        <v>153</v>
      </c>
      <c r="D6" s="1" t="s">
        <v>154</v>
      </c>
      <c r="E6" s="1" t="s">
        <v>73</v>
      </c>
      <c r="F6" s="1" t="s">
        <v>125</v>
      </c>
      <c r="G6" s="1" t="s">
        <v>129</v>
      </c>
      <c r="H6" s="1" t="s">
        <v>130</v>
      </c>
      <c r="I6" s="1" t="s">
        <v>155</v>
      </c>
      <c r="J6" s="1" t="s">
        <v>132</v>
      </c>
      <c r="K6" s="1" t="s">
        <v>155</v>
      </c>
      <c r="L6" s="1" t="s">
        <v>155</v>
      </c>
      <c r="M6" s="1" t="s">
        <v>133</v>
      </c>
      <c r="N6" s="1" t="s">
        <v>133</v>
      </c>
      <c r="O6" s="1" t="s">
        <v>134</v>
      </c>
      <c r="P6" s="1" t="s">
        <v>135</v>
      </c>
      <c r="Q6" s="1" t="s">
        <v>156</v>
      </c>
      <c r="R6" s="1" t="s">
        <v>137</v>
      </c>
      <c r="S6" s="1" t="s">
        <v>138</v>
      </c>
      <c r="T6" s="1" t="s">
        <v>139</v>
      </c>
    </row>
    <row r="7" s="1" customFormat="1" spans="1:20">
      <c r="A7" s="3">
        <v>16881464373</v>
      </c>
      <c r="B7" s="1" t="s">
        <v>125</v>
      </c>
      <c r="C7" s="1" t="s">
        <v>157</v>
      </c>
      <c r="D7" s="1" t="s">
        <v>158</v>
      </c>
      <c r="E7" s="1" t="s">
        <v>159</v>
      </c>
      <c r="F7" s="1" t="s">
        <v>125</v>
      </c>
      <c r="G7" s="1" t="s">
        <v>129</v>
      </c>
      <c r="H7" s="1" t="s">
        <v>130</v>
      </c>
      <c r="I7" s="1" t="s">
        <v>160</v>
      </c>
      <c r="J7" s="1" t="s">
        <v>132</v>
      </c>
      <c r="K7" s="1" t="s">
        <v>160</v>
      </c>
      <c r="L7" s="1" t="s">
        <v>160</v>
      </c>
      <c r="M7" s="1" t="s">
        <v>133</v>
      </c>
      <c r="N7" s="1" t="s">
        <v>133</v>
      </c>
      <c r="O7" s="1" t="s">
        <v>134</v>
      </c>
      <c r="P7" s="1" t="s">
        <v>135</v>
      </c>
      <c r="Q7" s="1" t="s">
        <v>161</v>
      </c>
      <c r="R7" s="1" t="s">
        <v>137</v>
      </c>
      <c r="S7" s="1" t="s">
        <v>138</v>
      </c>
      <c r="T7" s="1" t="s">
        <v>139</v>
      </c>
    </row>
    <row r="8" s="1" customFormat="1" spans="1:20">
      <c r="A8" s="3">
        <v>16881443046</v>
      </c>
      <c r="B8" s="1" t="s">
        <v>125</v>
      </c>
      <c r="C8" s="1" t="s">
        <v>162</v>
      </c>
      <c r="D8" s="1" t="s">
        <v>163</v>
      </c>
      <c r="E8" s="1" t="s">
        <v>164</v>
      </c>
      <c r="F8" s="1" t="s">
        <v>125</v>
      </c>
      <c r="G8" s="1" t="s">
        <v>129</v>
      </c>
      <c r="H8" s="1" t="s">
        <v>130</v>
      </c>
      <c r="I8" s="1" t="s">
        <v>165</v>
      </c>
      <c r="J8" s="1" t="s">
        <v>132</v>
      </c>
      <c r="K8" s="1" t="s">
        <v>165</v>
      </c>
      <c r="L8" s="1" t="s">
        <v>165</v>
      </c>
      <c r="M8" s="1" t="s">
        <v>133</v>
      </c>
      <c r="N8" s="1" t="s">
        <v>133</v>
      </c>
      <c r="O8" s="1" t="s">
        <v>134</v>
      </c>
      <c r="P8" s="1" t="s">
        <v>135</v>
      </c>
      <c r="Q8" s="1" t="s">
        <v>166</v>
      </c>
      <c r="R8" s="1" t="s">
        <v>137</v>
      </c>
      <c r="S8" s="1" t="s">
        <v>138</v>
      </c>
      <c r="T8" s="1" t="s">
        <v>139</v>
      </c>
    </row>
    <row r="9" s="1" customFormat="1" spans="1:20">
      <c r="A9" s="3">
        <v>16881244262</v>
      </c>
      <c r="B9" s="1" t="s">
        <v>125</v>
      </c>
      <c r="C9" s="1" t="s">
        <v>167</v>
      </c>
      <c r="D9" s="1" t="s">
        <v>168</v>
      </c>
      <c r="E9" s="1" t="s">
        <v>169</v>
      </c>
      <c r="F9" s="1" t="s">
        <v>125</v>
      </c>
      <c r="G9" s="1" t="s">
        <v>129</v>
      </c>
      <c r="H9" s="1" t="s">
        <v>130</v>
      </c>
      <c r="I9" s="1" t="s">
        <v>170</v>
      </c>
      <c r="J9" s="1" t="s">
        <v>132</v>
      </c>
      <c r="K9" s="1" t="s">
        <v>170</v>
      </c>
      <c r="L9" s="1" t="s">
        <v>170</v>
      </c>
      <c r="M9" s="1" t="s">
        <v>133</v>
      </c>
      <c r="N9" s="1" t="s">
        <v>133</v>
      </c>
      <c r="O9" s="1" t="s">
        <v>134</v>
      </c>
      <c r="P9" s="1" t="s">
        <v>135</v>
      </c>
      <c r="Q9" s="1" t="s">
        <v>171</v>
      </c>
      <c r="R9" s="1" t="s">
        <v>137</v>
      </c>
      <c r="S9" s="1" t="s">
        <v>138</v>
      </c>
      <c r="T9" s="1" t="s">
        <v>139</v>
      </c>
    </row>
    <row r="10" s="1" customFormat="1" spans="1:20">
      <c r="A10" s="3">
        <v>16881052978</v>
      </c>
      <c r="B10" s="1" t="s">
        <v>125</v>
      </c>
      <c r="C10" s="1" t="s">
        <v>172</v>
      </c>
      <c r="D10" s="1" t="s">
        <v>173</v>
      </c>
      <c r="E10" s="1" t="s">
        <v>60</v>
      </c>
      <c r="F10" s="1" t="s">
        <v>125</v>
      </c>
      <c r="G10" s="1" t="s">
        <v>129</v>
      </c>
      <c r="H10" s="1" t="s">
        <v>130</v>
      </c>
      <c r="I10" s="1" t="s">
        <v>174</v>
      </c>
      <c r="J10" s="1" t="s">
        <v>132</v>
      </c>
      <c r="K10" s="1" t="s">
        <v>174</v>
      </c>
      <c r="L10" s="1" t="s">
        <v>174</v>
      </c>
      <c r="M10" s="1" t="s">
        <v>133</v>
      </c>
      <c r="N10" s="1" t="s">
        <v>133</v>
      </c>
      <c r="O10" s="1" t="s">
        <v>134</v>
      </c>
      <c r="P10" s="1" t="s">
        <v>135</v>
      </c>
      <c r="Q10" s="1" t="s">
        <v>175</v>
      </c>
      <c r="R10" s="1" t="s">
        <v>137</v>
      </c>
      <c r="S10" s="1" t="s">
        <v>138</v>
      </c>
      <c r="T10" s="1" t="s">
        <v>139</v>
      </c>
    </row>
    <row r="11" s="1" customFormat="1" spans="1:20">
      <c r="A11" s="3">
        <v>16874381041</v>
      </c>
      <c r="B11" s="1" t="s">
        <v>176</v>
      </c>
      <c r="C11" s="1" t="s">
        <v>177</v>
      </c>
      <c r="D11" s="1" t="s">
        <v>178</v>
      </c>
      <c r="E11" s="1" t="s">
        <v>56</v>
      </c>
      <c r="F11" s="1" t="s">
        <v>176</v>
      </c>
      <c r="G11" s="1" t="s">
        <v>129</v>
      </c>
      <c r="H11" s="1" t="s">
        <v>130</v>
      </c>
      <c r="I11" s="1" t="s">
        <v>179</v>
      </c>
      <c r="J11" s="1" t="s">
        <v>132</v>
      </c>
      <c r="K11" s="1" t="s">
        <v>179</v>
      </c>
      <c r="L11" s="1" t="s">
        <v>179</v>
      </c>
      <c r="M11" s="1" t="s">
        <v>133</v>
      </c>
      <c r="N11" s="1" t="s">
        <v>133</v>
      </c>
      <c r="O11" s="1" t="s">
        <v>134</v>
      </c>
      <c r="P11" s="1" t="s">
        <v>135</v>
      </c>
      <c r="Q11" s="1" t="s">
        <v>180</v>
      </c>
      <c r="R11" s="1" t="s">
        <v>137</v>
      </c>
      <c r="S11" s="1" t="s">
        <v>138</v>
      </c>
      <c r="T11" s="1" t="s">
        <v>139</v>
      </c>
    </row>
    <row r="12" s="1" customFormat="1" spans="1:20">
      <c r="A12" s="3">
        <v>16873265563</v>
      </c>
      <c r="B12" s="1" t="s">
        <v>176</v>
      </c>
      <c r="C12" s="1" t="s">
        <v>181</v>
      </c>
      <c r="D12" s="1" t="s">
        <v>182</v>
      </c>
      <c r="E12" s="1" t="s">
        <v>53</v>
      </c>
      <c r="F12" s="1" t="s">
        <v>125</v>
      </c>
      <c r="G12" s="1" t="s">
        <v>129</v>
      </c>
      <c r="H12" s="1" t="s">
        <v>130</v>
      </c>
      <c r="I12" s="1" t="s">
        <v>183</v>
      </c>
      <c r="J12" s="1" t="s">
        <v>132</v>
      </c>
      <c r="K12" s="1" t="s">
        <v>183</v>
      </c>
      <c r="L12" s="1" t="s">
        <v>183</v>
      </c>
      <c r="M12" s="1" t="s">
        <v>133</v>
      </c>
      <c r="N12" s="1" t="s">
        <v>133</v>
      </c>
      <c r="O12" s="1" t="s">
        <v>134</v>
      </c>
      <c r="P12" s="1" t="s">
        <v>135</v>
      </c>
      <c r="Q12" s="1" t="s">
        <v>184</v>
      </c>
      <c r="R12" s="1" t="s">
        <v>137</v>
      </c>
      <c r="S12" s="1" t="s">
        <v>138</v>
      </c>
      <c r="T12" s="1" t="s">
        <v>139</v>
      </c>
    </row>
    <row r="13" s="1" customFormat="1" spans="1:20">
      <c r="A13" s="3">
        <v>16863134483</v>
      </c>
      <c r="B13" s="1" t="s">
        <v>185</v>
      </c>
      <c r="C13" s="1" t="s">
        <v>186</v>
      </c>
      <c r="D13" s="1" t="s">
        <v>187</v>
      </c>
      <c r="E13" s="1" t="s">
        <v>50</v>
      </c>
      <c r="F13" s="1" t="s">
        <v>125</v>
      </c>
      <c r="G13" s="1" t="s">
        <v>129</v>
      </c>
      <c r="H13" s="1" t="s">
        <v>130</v>
      </c>
      <c r="I13" s="1" t="s">
        <v>188</v>
      </c>
      <c r="J13" s="1" t="s">
        <v>132</v>
      </c>
      <c r="K13" s="1" t="s">
        <v>188</v>
      </c>
      <c r="L13" s="1" t="s">
        <v>188</v>
      </c>
      <c r="M13" s="1" t="s">
        <v>133</v>
      </c>
      <c r="N13" s="1" t="s">
        <v>133</v>
      </c>
      <c r="O13" s="1" t="s">
        <v>134</v>
      </c>
      <c r="P13" s="1" t="s">
        <v>135</v>
      </c>
      <c r="Q13" s="1" t="s">
        <v>189</v>
      </c>
      <c r="R13" s="1" t="s">
        <v>137</v>
      </c>
      <c r="S13" s="1" t="s">
        <v>138</v>
      </c>
      <c r="T13" s="1" t="s">
        <v>139</v>
      </c>
    </row>
    <row r="14" s="1" customFormat="1" spans="1:20">
      <c r="A14" s="3">
        <v>16846722318</v>
      </c>
      <c r="B14" s="1" t="s">
        <v>190</v>
      </c>
      <c r="C14" s="1" t="s">
        <v>191</v>
      </c>
      <c r="D14" s="1" t="s">
        <v>192</v>
      </c>
      <c r="E14" s="1" t="s">
        <v>193</v>
      </c>
      <c r="F14" s="1" t="s">
        <v>125</v>
      </c>
      <c r="G14" s="1" t="s">
        <v>129</v>
      </c>
      <c r="H14" s="1" t="s">
        <v>130</v>
      </c>
      <c r="I14" s="1" t="s">
        <v>194</v>
      </c>
      <c r="J14" s="1" t="s">
        <v>132</v>
      </c>
      <c r="K14" s="1" t="s">
        <v>194</v>
      </c>
      <c r="L14" s="1" t="s">
        <v>194</v>
      </c>
      <c r="M14" s="1" t="s">
        <v>133</v>
      </c>
      <c r="N14" s="1" t="s">
        <v>133</v>
      </c>
      <c r="O14" s="1" t="s">
        <v>134</v>
      </c>
      <c r="P14" s="1" t="s">
        <v>135</v>
      </c>
      <c r="Q14" s="1" t="s">
        <v>195</v>
      </c>
      <c r="R14" s="1" t="s">
        <v>137</v>
      </c>
      <c r="S14" s="1" t="s">
        <v>138</v>
      </c>
      <c r="T14" s="1" t="s">
        <v>139</v>
      </c>
    </row>
    <row r="15" s="1" customFormat="1" spans="1:20">
      <c r="A15" s="3">
        <v>16840889295</v>
      </c>
      <c r="B15" s="1" t="s">
        <v>190</v>
      </c>
      <c r="C15" s="1" t="s">
        <v>196</v>
      </c>
      <c r="D15" s="1" t="s">
        <v>197</v>
      </c>
      <c r="E15" s="1" t="s">
        <v>44</v>
      </c>
      <c r="F15" s="1" t="s">
        <v>176</v>
      </c>
      <c r="G15" s="1" t="s">
        <v>129</v>
      </c>
      <c r="H15" s="1" t="s">
        <v>130</v>
      </c>
      <c r="I15" s="1" t="s">
        <v>198</v>
      </c>
      <c r="J15" s="1" t="s">
        <v>132</v>
      </c>
      <c r="K15" s="1" t="s">
        <v>198</v>
      </c>
      <c r="L15" s="1" t="s">
        <v>198</v>
      </c>
      <c r="M15" s="1" t="s">
        <v>133</v>
      </c>
      <c r="N15" s="1" t="s">
        <v>133</v>
      </c>
      <c r="O15" s="1" t="s">
        <v>134</v>
      </c>
      <c r="P15" s="1" t="s">
        <v>135</v>
      </c>
      <c r="Q15" s="1" t="s">
        <v>199</v>
      </c>
      <c r="R15" s="1" t="s">
        <v>137</v>
      </c>
      <c r="S15" s="1" t="s">
        <v>138</v>
      </c>
      <c r="T15" s="1" t="s">
        <v>139</v>
      </c>
    </row>
    <row r="16" s="1" customFormat="1" spans="1:20">
      <c r="A16" s="3">
        <v>16821688608</v>
      </c>
      <c r="B16" s="1" t="s">
        <v>200</v>
      </c>
      <c r="C16" s="1" t="s">
        <v>201</v>
      </c>
      <c r="D16" s="1" t="s">
        <v>202</v>
      </c>
      <c r="E16" s="1" t="s">
        <v>203</v>
      </c>
      <c r="F16" s="1" t="s">
        <v>176</v>
      </c>
      <c r="G16" s="1" t="s">
        <v>129</v>
      </c>
      <c r="H16" s="1" t="s">
        <v>130</v>
      </c>
      <c r="I16" s="1" t="s">
        <v>204</v>
      </c>
      <c r="J16" s="1" t="s">
        <v>132</v>
      </c>
      <c r="K16" s="1" t="s">
        <v>204</v>
      </c>
      <c r="L16" s="1" t="s">
        <v>204</v>
      </c>
      <c r="M16" s="1" t="s">
        <v>133</v>
      </c>
      <c r="N16" s="1" t="s">
        <v>133</v>
      </c>
      <c r="O16" s="1" t="s">
        <v>134</v>
      </c>
      <c r="P16" s="1" t="s">
        <v>135</v>
      </c>
      <c r="Q16" s="1" t="s">
        <v>205</v>
      </c>
      <c r="R16" s="1" t="s">
        <v>137</v>
      </c>
      <c r="S16" s="1" t="s">
        <v>138</v>
      </c>
      <c r="T16" s="1" t="s">
        <v>139</v>
      </c>
    </row>
    <row r="17" s="1" customFormat="1" spans="1:20">
      <c r="A17" s="3">
        <v>16774915036</v>
      </c>
      <c r="B17" s="1" t="s">
        <v>206</v>
      </c>
      <c r="C17" s="1" t="s">
        <v>207</v>
      </c>
      <c r="D17" s="1" t="s">
        <v>208</v>
      </c>
      <c r="E17" s="1" t="s">
        <v>39</v>
      </c>
      <c r="F17" s="1" t="s">
        <v>125</v>
      </c>
      <c r="G17" s="1" t="s">
        <v>129</v>
      </c>
      <c r="H17" s="1" t="s">
        <v>130</v>
      </c>
      <c r="I17" s="1" t="s">
        <v>209</v>
      </c>
      <c r="J17" s="1" t="s">
        <v>132</v>
      </c>
      <c r="K17" s="1" t="s">
        <v>209</v>
      </c>
      <c r="L17" s="1" t="s">
        <v>209</v>
      </c>
      <c r="M17" s="1" t="s">
        <v>133</v>
      </c>
      <c r="N17" s="1" t="s">
        <v>133</v>
      </c>
      <c r="O17" s="1" t="s">
        <v>134</v>
      </c>
      <c r="P17" s="1" t="s">
        <v>135</v>
      </c>
      <c r="Q17" s="1" t="s">
        <v>210</v>
      </c>
      <c r="R17" s="1" t="s">
        <v>137</v>
      </c>
      <c r="S17" s="1" t="s">
        <v>138</v>
      </c>
      <c r="T17" s="1" t="s">
        <v>139</v>
      </c>
    </row>
    <row r="18" s="1" customFormat="1" spans="1:20">
      <c r="A18" s="3">
        <v>16768029839</v>
      </c>
      <c r="B18" s="1" t="s">
        <v>211</v>
      </c>
      <c r="C18" s="1" t="s">
        <v>212</v>
      </c>
      <c r="D18" s="1" t="s">
        <v>202</v>
      </c>
      <c r="E18" s="1" t="s">
        <v>213</v>
      </c>
      <c r="F18" s="1" t="s">
        <v>176</v>
      </c>
      <c r="G18" s="1" t="s">
        <v>129</v>
      </c>
      <c r="H18" s="1" t="s">
        <v>130</v>
      </c>
      <c r="I18" s="1" t="s">
        <v>214</v>
      </c>
      <c r="J18" s="1" t="s">
        <v>132</v>
      </c>
      <c r="K18" s="1" t="s">
        <v>214</v>
      </c>
      <c r="L18" s="1" t="s">
        <v>214</v>
      </c>
      <c r="M18" s="1" t="s">
        <v>133</v>
      </c>
      <c r="N18" s="1" t="s">
        <v>133</v>
      </c>
      <c r="O18" s="1" t="s">
        <v>134</v>
      </c>
      <c r="P18" s="1" t="s">
        <v>135</v>
      </c>
      <c r="Q18" s="1" t="s">
        <v>215</v>
      </c>
      <c r="R18" s="1" t="s">
        <v>137</v>
      </c>
      <c r="S18" s="1" t="s">
        <v>138</v>
      </c>
      <c r="T18" s="1" t="s">
        <v>139</v>
      </c>
    </row>
    <row r="19" s="1" customFormat="1" spans="1:20">
      <c r="A19" s="3">
        <v>16736607661</v>
      </c>
      <c r="B19" s="1" t="s">
        <v>216</v>
      </c>
      <c r="C19" s="1" t="s">
        <v>217</v>
      </c>
      <c r="D19" s="1" t="s">
        <v>208</v>
      </c>
      <c r="E19" s="1" t="s">
        <v>30</v>
      </c>
      <c r="F19" s="1" t="s">
        <v>125</v>
      </c>
      <c r="G19" s="1" t="s">
        <v>129</v>
      </c>
      <c r="H19" s="1" t="s">
        <v>130</v>
      </c>
      <c r="I19" s="1" t="s">
        <v>218</v>
      </c>
      <c r="J19" s="1" t="s">
        <v>132</v>
      </c>
      <c r="K19" s="1" t="s">
        <v>218</v>
      </c>
      <c r="L19" s="1" t="s">
        <v>218</v>
      </c>
      <c r="M19" s="1" t="s">
        <v>133</v>
      </c>
      <c r="N19" s="1" t="s">
        <v>133</v>
      </c>
      <c r="O19" s="1" t="s">
        <v>134</v>
      </c>
      <c r="P19" s="1" t="s">
        <v>135</v>
      </c>
      <c r="Q19" s="1" t="s">
        <v>219</v>
      </c>
      <c r="R19" s="1" t="s">
        <v>137</v>
      </c>
      <c r="S19" s="1" t="s">
        <v>138</v>
      </c>
      <c r="T19" s="1" t="s">
        <v>139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2021-12-14T01:41:21Z</dcterms:created>
  <dcterms:modified xsi:type="dcterms:W3CDTF">2021-12-14T01:52:31Z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7BF375946BD94B4DB313BAEA0291FBCE</vt:lpwstr>
  </property>
  <property fmtid="{D5CDD505-2E9C-101B-9397-08002B2CF9AE}" pid="3" name="KSOProductBuildVer">
    <vt:lpwstr>2052-11.1.0.11115</vt:lpwstr>
  </property>
</Properties>
</file>