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<sst xmlns="http://schemas.openxmlformats.org/spreadsheetml/2006/main" count="389" uniqueCount="145">
  <si>
    <t>去哪儿网酒店预付对账单</t>
  </si>
  <si>
    <t>供应商名称：</t>
  </si>
  <si>
    <t>遇见时光</t>
  </si>
  <si>
    <t>结算周期：</t>
  </si>
  <si>
    <t>2021-12-12至2021-12-13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</si>
  <si>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</si>
  <si>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</si>
  <si>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</si>
  <si>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</si>
  <si>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</si>
  <si>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</si>
  <si>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</si>
  <si>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</si>
  <si>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</si>
  <si>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</si>
  <si>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</si>
  <si>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</si>
  <si>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</si>
  <si>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</si>
  <si>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</si>
  <si>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¥2,211.00</t>
  </si>
  <si>
    <t>¥291.00</t>
  </si>
  <si>
    <t>¥1,920.00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</si>
  <si>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</si>
  <si>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</si>
  <si>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</si>
  <si>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</si>
  <si>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</si>
  <si>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</si>
  <si>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</si>
  <si>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</si>
  <si>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</si>
  <si>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</si>
  <si>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</si>
  <si>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</si>
  <si>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</si>
  <si>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</si>
  <si>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</si>
  <si>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</si>
  <si>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</si>
  <si>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</si>
  <si>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</si>
  <si>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</si>
  <si>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</si>
  <si>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</si>
  <si>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</si>
  <si>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</si>
  <si>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</si>
  <si>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</si>
  <si>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</si>
  <si>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</si>
  <si>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</si>
  <si>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</si>
  <si>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</si>
  <si>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</si>
  <si>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</si>
  <si>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</si>
  <si>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</si>
  <si>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</si>
  <si>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</si>
  <si>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</si>
  <si>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</si>
  <si>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</si>
  <si>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</si>
  <si>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</si>
  <si>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</si>
  <si>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</si>
  <si>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</si>
  <si>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</si>
  <si>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102843424577</t>
  </si>
  <si>
    <t>酒店预付</t>
  </si>
  <si>
    <t>否</t>
  </si>
  <si>
    <t>普通</t>
  </si>
  <si>
    <t>268926257</t>
  </si>
  <si>
    <t>三亚海棠湾万丽度假酒店</t>
  </si>
  <si>
    <t>1616855</t>
  </si>
  <si>
    <t>彭永庆</t>
  </si>
  <si>
    <t>2021-12-11</t>
  </si>
  <si>
    <t>2021-12-12</t>
  </si>
  <si>
    <t>2021-12-13</t>
  </si>
  <si>
    <t>¥707.00</t>
  </si>
  <si>
    <t>¥93.00</t>
  </si>
  <si>
    <t>¥614.00</t>
  </si>
  <si>
    <t>豪华海景双床房</t>
  </si>
  <si>
    <t>WEBSITE</t>
  </si>
  <si>
    <t>102843732980</t>
  </si>
  <si>
    <t>汤华</t>
  </si>
  <si>
    <t>豪华海景大床房</t>
  </si>
  <si>
    <t>102844748858</t>
  </si>
  <si>
    <t>298216612</t>
  </si>
  <si>
    <t>尚客优精选酒店(内乡县衙汽车站店)</t>
  </si>
  <si>
    <t>焦自豪</t>
  </si>
  <si>
    <t>¥90.00</t>
  </si>
  <si>
    <t>¥12.00</t>
  </si>
  <si>
    <t>¥78.00</t>
  </si>
  <si>
    <t>特惠大床房</t>
  </si>
  <si>
    <t>102843388427</t>
  </si>
  <si>
    <t>吴硕丰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</si>
  <si>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</si>
  <si>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</si>
  <si>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</si>
  <si>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</si>
  <si>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</si>
  <si>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</si>
  <si>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</si>
  <si>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</si>
  <si>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</si>
  <si>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</si>
  <si>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</si>
  <si>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A211214145728481</t>
  </si>
  <si>
    <r>
      <t>总计：</t>
    </r>
    <r>
      <rPr>
        <sz val="10"/>
        <rFont val="Arial"/>
        <charset val="134"/>
      </rPr>
      <t>1920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</si>
  <si>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</si>
  <si>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</si>
  <si>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</si>
  <si>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</si>
  <si>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</si>
  <si>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</si>
  <si>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</si>
  <si>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</si>
  <si>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</si>
  <si>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</si>
  <si>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</si>
  <si>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</si>
  <si>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</si>
  <si>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</si>
  <si>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</si>
  <si>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</si>
  <si>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2337336</t>
  </si>
  <si>
    <t>尚客优精选酒店（南阳内乡县衙汽车站店）</t>
  </si>
  <si>
    <t>--</t>
  </si>
  <si>
    <t>78.00</t>
  </si>
  <si>
    <t>RMB</t>
  </si>
  <si>
    <t>0</t>
  </si>
  <si>
    <t>0.00</t>
  </si>
  <si>
    <t>龙卷风国内直连</t>
  </si>
  <si>
    <t>2021-12-12 14:29:44</t>
  </si>
  <si>
    <t>汇智国际旅游发展有限公司</t>
  </si>
  <si>
    <t>直连</t>
  </si>
  <si>
    <t>2336518</t>
  </si>
  <si>
    <t>614.00</t>
  </si>
  <si>
    <t>2021-12-11 20:42:47</t>
  </si>
  <si>
    <t>2336477</t>
  </si>
  <si>
    <t>2021-12-11 20:15:38</t>
  </si>
  <si>
    <t>2336358</t>
  </si>
  <si>
    <t>2021-12-11 19:13:04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</si>
</sst>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1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86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87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88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89</v>
      </c>
      <c r="H4" s="7" t="s">
        <v>90</v>
      </c>
      <c r="I4" s="7" t="s">
        <v>75</v>
      </c>
      <c r="J4" s="7" t="s">
        <v>2</v>
      </c>
      <c r="K4" s="7" t="s">
        <v>91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96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97</v>
      </c>
      <c r="L5" s="7">
        <v>1</v>
      </c>
      <c r="M5" s="7">
        <v>1</v>
      </c>
      <c r="N5" s="7" t="s">
        <v>77</v>
      </c>
      <c r="O5" s="7" t="s">
        <v>78</v>
      </c>
      <c r="P5" s="7" t="s">
        <v>79</v>
      </c>
      <c r="Q5" s="7"/>
      <c r="R5" s="11" t="s">
        <v>80</v>
      </c>
      <c r="S5" s="12" t="s">
        <v>19</v>
      </c>
      <c r="T5" s="7"/>
      <c r="U5" s="11" t="s">
        <v>19</v>
      </c>
      <c r="V5" s="11" t="s">
        <v>80</v>
      </c>
      <c r="W5" s="12" t="s">
        <v>81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82</v>
      </c>
      <c r="AD5" t="s">
        <v>6</v>
      </c>
      <c r="AE5" t="s">
        <v>87</v>
      </c>
      <c r="AF5" t="s">
        <v>84</v>
      </c>
      <c r="AG5" t="s">
        <v>71</v>
      </c>
      <c r="AH5" t="s">
        <v>19</v>
      </c>
    </row>
    <row r="6" customHeight="1" spans="1:32">
      <c r="A6" s="10" t="s">
        <v>98</v>
      </c>
      <c r="B6" s="10"/>
      <c r="C6" s="10" t="s">
        <v>99</v>
      </c>
      <c r="D6" s="10"/>
      <c r="E6" s="10"/>
      <c r="F6" s="10"/>
      <c r="G6" s="10" t="s">
        <v>99</v>
      </c>
      <c r="H6" s="10" t="s">
        <v>99</v>
      </c>
      <c r="I6" s="10" t="s">
        <v>99</v>
      </c>
      <c r="J6" s="10" t="s">
        <v>99</v>
      </c>
      <c r="K6" s="10" t="s">
        <v>99</v>
      </c>
      <c r="L6" s="10" t="s">
        <v>99</v>
      </c>
      <c r="M6" s="10" t="s">
        <v>99</v>
      </c>
      <c r="N6" s="10" t="s">
        <v>99</v>
      </c>
      <c r="O6" s="10" t="s">
        <v>99</v>
      </c>
      <c r="P6" s="10" t="s">
        <v>99</v>
      </c>
      <c r="Q6" s="10"/>
      <c r="R6" s="13" t="s">
        <v>20</v>
      </c>
      <c r="S6" s="13" t="s">
        <v>19</v>
      </c>
      <c r="T6" s="10" t="s">
        <v>99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99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100</v>
      </c>
      <c r="B1" s="4" t="s">
        <v>101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102</v>
      </c>
      <c r="H1" s="4" t="s">
        <v>103</v>
      </c>
      <c r="I1" s="4" t="s">
        <v>13</v>
      </c>
      <c r="J1" s="4" t="s">
        <v>17</v>
      </c>
      <c r="K1" s="4" t="s">
        <v>18</v>
      </c>
      <c r="L1" s="9" t="s">
        <v>104</v>
      </c>
      <c r="M1" s="4" t="s">
        <v>105</v>
      </c>
      <c r="N1" s="4" t="s">
        <v>106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27" sqref="D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108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614</v>
      </c>
      <c r="E2" t="str">
        <f>VLOOKUP(A2,HOP!A:L,12,0)</f>
        <v>614.00</v>
      </c>
      <c r="F2" t="str">
        <f>VLOOKUP(A2,HOP!A:C,3,0)</f>
        <v>2336477</v>
      </c>
      <c r="G2">
        <f>D2-E2</f>
        <v>0</v>
      </c>
      <c r="H2" t="str">
        <f>$H$1&amp;F2</f>
        <v>，2336477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614</v>
      </c>
      <c r="E3" t="str">
        <f>VLOOKUP(A3,HOP!A:L,12,0)</f>
        <v>614.00</v>
      </c>
      <c r="F3" t="str">
        <f>VLOOKUP(A3,HOP!A:C,3,0)</f>
        <v>2336358</v>
      </c>
      <c r="G3">
        <f>D3-E3</f>
        <v>0</v>
      </c>
      <c r="H3" t="str">
        <f>$H$1&amp;F3</f>
        <v>，2336358</v>
      </c>
      <c r="I3" t="str">
        <f>VLOOKUP(A3,HOP!A:T,20,0)</f>
        <v>直连</v>
      </c>
    </row>
    <row r="4" ht="14.25" customHeight="1" spans="1:9">
      <c r="A4" s="6" t="s">
        <v>88</v>
      </c>
      <c r="B4" s="7" t="s">
        <v>78</v>
      </c>
      <c r="C4" s="7" t="s">
        <v>79</v>
      </c>
      <c r="D4" s="3">
        <v>78</v>
      </c>
      <c r="E4" t="str">
        <f>VLOOKUP(A4,HOP!A:L,12,0)</f>
        <v>78.00</v>
      </c>
      <c r="F4" t="str">
        <f>VLOOKUP(A4,HOP!A:C,3,0)</f>
        <v>2337336</v>
      </c>
      <c r="G4">
        <f>D4-E4</f>
        <v>0</v>
      </c>
      <c r="H4" t="str">
        <f>$H$1&amp;F4</f>
        <v>，2337336</v>
      </c>
      <c r="I4" t="str">
        <f>VLOOKUP(A4,HOP!A:T,20,0)</f>
        <v>直连</v>
      </c>
    </row>
    <row r="5" ht="14.25" customHeight="1" spans="1:9">
      <c r="A5" s="6" t="s">
        <v>96</v>
      </c>
      <c r="B5" s="7" t="s">
        <v>78</v>
      </c>
      <c r="C5" s="7" t="s">
        <v>79</v>
      </c>
      <c r="D5" s="3">
        <v>614</v>
      </c>
      <c r="E5" t="str">
        <f>VLOOKUP(A5,HOP!A:L,12,0)</f>
        <v>614.00</v>
      </c>
      <c r="F5" t="str">
        <f>VLOOKUP(A5,HOP!A:C,3,0)</f>
        <v>2336518</v>
      </c>
      <c r="G5">
        <f>D5-E5</f>
        <v>0</v>
      </c>
      <c r="H5" t="str">
        <f>$H$1&amp;F5</f>
        <v>，2336518</v>
      </c>
      <c r="I5" t="str">
        <f>VLOOKUP(A5,HOP!A:T,20,0)</f>
        <v>直连</v>
      </c>
    </row>
    <row r="7" spans="4:4">
      <c r="D7" s="3">
        <f>SUM(D2:D6)</f>
        <v>1920</v>
      </c>
    </row>
    <row r="8" ht="14.25" spans="4:4">
      <c r="D8" s="8" t="s">
        <v>22</v>
      </c>
    </row>
    <row r="11" spans="1:1">
      <c r="A11" t="s">
        <v>109</v>
      </c>
    </row>
    <row r="12" spans="1:1">
      <c r="A12" s="5" t="s">
        <v>110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</row>
    <row r="2" s="1" customFormat="1" spans="1:20">
      <c r="A2" s="1" t="s">
        <v>88</v>
      </c>
      <c r="B2" s="1" t="s">
        <v>78</v>
      </c>
      <c r="C2" s="1" t="s">
        <v>127</v>
      </c>
      <c r="D2" s="1" t="s">
        <v>128</v>
      </c>
      <c r="E2" s="1" t="s">
        <v>91</v>
      </c>
      <c r="F2" s="1" t="s">
        <v>78</v>
      </c>
      <c r="G2" s="1" t="s">
        <v>79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71</v>
      </c>
      <c r="S2" s="1" t="s">
        <v>136</v>
      </c>
      <c r="T2" s="1" t="s">
        <v>137</v>
      </c>
    </row>
    <row r="3" s="1" customFormat="1" spans="1:20">
      <c r="A3" s="1" t="s">
        <v>96</v>
      </c>
      <c r="B3" s="1" t="s">
        <v>77</v>
      </c>
      <c r="C3" s="1" t="s">
        <v>138</v>
      </c>
      <c r="D3" s="1" t="s">
        <v>74</v>
      </c>
      <c r="E3" s="1" t="s">
        <v>97</v>
      </c>
      <c r="F3" s="1" t="s">
        <v>78</v>
      </c>
      <c r="G3" s="1" t="s">
        <v>79</v>
      </c>
      <c r="H3" s="1" t="s">
        <v>129</v>
      </c>
      <c r="I3" s="1" t="s">
        <v>139</v>
      </c>
      <c r="J3" s="1" t="s">
        <v>131</v>
      </c>
      <c r="K3" s="1" t="s">
        <v>139</v>
      </c>
      <c r="L3" s="1" t="s">
        <v>139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140</v>
      </c>
      <c r="R3" s="1" t="s">
        <v>71</v>
      </c>
      <c r="S3" s="1" t="s">
        <v>136</v>
      </c>
      <c r="T3" s="1" t="s">
        <v>137</v>
      </c>
    </row>
    <row r="4" s="1" customFormat="1" spans="1:20">
      <c r="A4" s="1" t="s">
        <v>69</v>
      </c>
      <c r="B4" s="1" t="s">
        <v>77</v>
      </c>
      <c r="C4" s="1" t="s">
        <v>141</v>
      </c>
      <c r="D4" s="1" t="s">
        <v>74</v>
      </c>
      <c r="E4" s="1" t="s">
        <v>76</v>
      </c>
      <c r="F4" s="1" t="s">
        <v>78</v>
      </c>
      <c r="G4" s="1" t="s">
        <v>79</v>
      </c>
      <c r="H4" s="1" t="s">
        <v>129</v>
      </c>
      <c r="I4" s="1" t="s">
        <v>139</v>
      </c>
      <c r="J4" s="1" t="s">
        <v>131</v>
      </c>
      <c r="K4" s="1" t="s">
        <v>139</v>
      </c>
      <c r="L4" s="1" t="s">
        <v>139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142</v>
      </c>
      <c r="R4" s="1" t="s">
        <v>71</v>
      </c>
      <c r="S4" s="1" t="s">
        <v>136</v>
      </c>
      <c r="T4" s="1" t="s">
        <v>137</v>
      </c>
    </row>
    <row r="5" s="1" customFormat="1" spans="1:20">
      <c r="A5" s="1" t="s">
        <v>85</v>
      </c>
      <c r="B5" s="1" t="s">
        <v>77</v>
      </c>
      <c r="C5" s="1" t="s">
        <v>143</v>
      </c>
      <c r="D5" s="1" t="s">
        <v>74</v>
      </c>
      <c r="E5" s="1" t="s">
        <v>86</v>
      </c>
      <c r="F5" s="1" t="s">
        <v>78</v>
      </c>
      <c r="G5" s="1" t="s">
        <v>79</v>
      </c>
      <c r="H5" s="1" t="s">
        <v>129</v>
      </c>
      <c r="I5" s="1" t="s">
        <v>139</v>
      </c>
      <c r="J5" s="1" t="s">
        <v>131</v>
      </c>
      <c r="K5" s="1" t="s">
        <v>139</v>
      </c>
      <c r="L5" s="1" t="s">
        <v>139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144</v>
      </c>
      <c r="R5" s="1" t="s">
        <v>71</v>
      </c>
      <c r="S5" s="1" t="s">
        <v>136</v>
      </c>
      <c r="T5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2021-12-14T06:57:06Z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D537B4E7B748421B8FCF3D9D79F76DD8</vt:lpwstr>
  </property>
</Properties>
</file>