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<sst xmlns="http://schemas.openxmlformats.org/spreadsheetml/2006/main" count="540" uniqueCount="192">
  <si>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</si>
  <si>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</si>
  <si>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</si>
  <si>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</si>
  <si>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</si>
  <si>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</si>
  <si>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</si>
  <si>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</si>
  <si>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</si>
  <si>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</si>
  <si>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</si>
  <si>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</si>
  <si>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</si>
  <si>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</si>
  <si>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</si>
  <si>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</si>
  <si>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</si>
  <si>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</si>
  <si>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</si>
  <si>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</si>
  <si>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</si>
  <si>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</si>
  <si>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</si>
  <si>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</si>
  <si>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</si>
  <si>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</si>
  <si>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</si>
  <si>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[台南]枫华沐月台南行馆(Maple Hotel)(80941671)</t>
  </si>
  <si>
    <t>豪华双人房&lt;2人入住&gt;</t>
  </si>
  <si>
    <t>CNY</t>
  </si>
  <si>
    <t>CHUNG/WEITING</t>
  </si>
  <si>
    <t>CA13744211215CNY</t>
  </si>
  <si>
    <t>未提现</t>
  </si>
  <si>
    <t>携程开票</t>
  </si>
  <si>
    <t>[高雄]高雄钧怡大饭店(Harbour 10 Hotel)(80941822)</t>
  </si>
  <si>
    <t>商务客房&lt;2人入住&gt;&lt;早餐&gt;</t>
  </si>
  <si>
    <t>HU/YUNPING</t>
  </si>
  <si>
    <t>[济南]济南鲁能贵和洲际酒店(80894868)</t>
  </si>
  <si>
    <t>单卧行政套房&lt;2人入住&gt;</t>
  </si>
  <si>
    <t>曾旭龙</t>
  </si>
  <si>
    <t>商务客房&lt;2人入住&gt;</t>
  </si>
  <si>
    <t>LIU/LIUCHENGYUN</t>
  </si>
  <si>
    <t>取消</t>
  </si>
  <si>
    <t>[北海]宜尚酒店(北海火车站店)(82340848)</t>
  </si>
  <si>
    <t>特惠大床房&lt;2人入住&gt;&lt;早餐&gt;</t>
  </si>
  <si>
    <t>蔡佳璋</t>
  </si>
  <si>
    <t>[深圳]优优酒店(深圳福永地铁站店)(82341074)</t>
  </si>
  <si>
    <t>豪华大床房&lt;2人入住&gt;</t>
  </si>
  <si>
    <t>王嘉贺</t>
  </si>
  <si>
    <t>[上海]海友酒店(上海大木桥地铁站店)(77171804)</t>
  </si>
  <si>
    <t>单床房(无窗)&lt;2人入住&gt;</t>
  </si>
  <si>
    <t>叶晴</t>
  </si>
  <si>
    <t>R2000324070704598001</t>
  </si>
  <si>
    <t>[东莞]东莞滨海湾智选假日酒店(80895308)</t>
  </si>
  <si>
    <t>标准双床房&lt;2人入住&gt;&lt;早餐&gt;</t>
  </si>
  <si>
    <t>卲/銀珠,丘/志文</t>
  </si>
  <si>
    <t>[香港]香港星网商务精品酒店(Wifi Boutique Hotel)(80247386)</t>
  </si>
  <si>
    <t>高级房&lt;2人入住&gt;</t>
  </si>
  <si>
    <t>Chim/daisy</t>
  </si>
  <si>
    <t>[鹤壁]格林豪泰(鹤壁衡山路店)(76436600)</t>
  </si>
  <si>
    <t>商务标准间&lt;2人入住&gt;</t>
  </si>
  <si>
    <t>赵斌</t>
  </si>
  <si>
    <t>(GRT)73230816</t>
  </si>
  <si>
    <t>[汉阴]尚客优酒店（汉阴汽车站店）(81209785)</t>
  </si>
  <si>
    <t>特惠大床房&lt;2人入住&gt;</t>
  </si>
  <si>
    <t>姜清吉</t>
  </si>
  <si>
    <t>[香港]香港逸东酒店(Eaton HK)(76478799)</t>
  </si>
  <si>
    <t>逸·新大床房&lt;2人入住&gt;</t>
  </si>
  <si>
    <t>Yung/Tak Sum,Cheung/Yee Wan</t>
  </si>
  <si>
    <t>[null](80248502)</t>
  </si>
  <si>
    <t>[长春]长春盛捷中懋服务公寓(80249506)</t>
  </si>
  <si>
    <t>豪华单房公寓&lt;2人入住&gt;&lt;早餐&gt;</t>
  </si>
  <si>
    <t>熊健</t>
  </si>
  <si>
    <t>10002SC001264</t>
  </si>
  <si>
    <t>[北京]格林豪泰(北京昌平沙河地铁站店)(76296984)</t>
  </si>
  <si>
    <t>标准房&lt;2人入住&gt;</t>
  </si>
  <si>
    <t>张木南</t>
  </si>
  <si>
    <t>(GRT)73241438;</t>
  </si>
  <si>
    <t>[泊头]贝壳酒店(沧州泊头市解放西路店)(80895195)</t>
  </si>
  <si>
    <t>商务大床房&lt;2人入住&gt;</t>
  </si>
  <si>
    <t>胡传新</t>
  </si>
  <si>
    <t>[重庆]7天连锁酒店(开县开州大道中心店)(80244466)</t>
  </si>
  <si>
    <t>自主大床房&lt;2人入住&gt;&lt;钻石会员&gt;&lt;交叉用户机票，高铁，汽车，船票，用车&gt;</t>
  </si>
  <si>
    <t>付建平</t>
  </si>
  <si>
    <t>[成都]城市便捷酒店(成都红光大道店)(80250558)</t>
  </si>
  <si>
    <t>标准大床房&lt;2人入住&gt;</t>
  </si>
  <si>
    <t>周新志</t>
  </si>
  <si>
    <t>，</t>
  </si>
  <si>
    <t xml:space="preserve"> 8918 CNY</t>
  </si>
  <si>
    <t>A211215102450481</t>
  </si>
  <si>
    <t>总计：8918元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</si>
  <si>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</si>
  <si>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</si>
  <si>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</si>
  <si>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</si>
  <si>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</si>
  <si>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</si>
  <si>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</si>
  <si>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</si>
  <si>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</si>
  <si>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</si>
  <si>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</si>
  <si>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</si>
  <si>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</si>
  <si>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</si>
  <si>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</si>
  <si>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</si>
  <si>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</si>
  <si>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</si>
  <si>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2319013</t>
  </si>
  <si>
    <t>城市便捷酒店(成都红光大道店)</t>
  </si>
  <si>
    <t>2021-11-30</t>
  </si>
  <si>
    <t>退房日月结</t>
  </si>
  <si>
    <t>134.00</t>
  </si>
  <si>
    <t>RMB</t>
  </si>
  <si>
    <t>0</t>
  </si>
  <si>
    <t>0.00</t>
  </si>
  <si>
    <t>携程汇登国内直连</t>
  </si>
  <si>
    <t>2021-11-29 22:07:55</t>
  </si>
  <si>
    <t>否</t>
  </si>
  <si>
    <t>广州汇登信息科技有限公司</t>
  </si>
  <si>
    <t>直连</t>
  </si>
  <si>
    <t>2318797</t>
  </si>
  <si>
    <t>7天连锁酒店(开县开州大道中心店)</t>
  </si>
  <si>
    <t>92.00</t>
  </si>
  <si>
    <t>2021-11-29 19:54:48</t>
  </si>
  <si>
    <t>2318707</t>
  </si>
  <si>
    <t>贝壳酒店(沧州泊头市解放西路店)</t>
  </si>
  <si>
    <t>156.00</t>
  </si>
  <si>
    <t>2021-11-29 18:58:16</t>
  </si>
  <si>
    <t>2318576</t>
  </si>
  <si>
    <t>格林豪泰(北京昌平沙河地铁站店)</t>
  </si>
  <si>
    <t>231.00</t>
  </si>
  <si>
    <t>2021-11-29 17:44:10</t>
  </si>
  <si>
    <t>2318391</t>
  </si>
  <si>
    <t>长春盛捷中懋服务公寓</t>
  </si>
  <si>
    <t>428.00</t>
  </si>
  <si>
    <t>2021-11-29 15:58:25</t>
  </si>
  <si>
    <t>2318315</t>
  </si>
  <si>
    <t>尚客优精选酒店(唐山茂源东街店)</t>
  </si>
  <si>
    <t>刘禹楠</t>
  </si>
  <si>
    <t>121.00</t>
  </si>
  <si>
    <t>2021-11-29 15:02:08</t>
  </si>
  <si>
    <t>2318133</t>
  </si>
  <si>
    <t>香港逸东酒店</t>
  </si>
  <si>
    <t>Yung Tak Sum,Cheung Yee Wan</t>
  </si>
  <si>
    <t>2021-11-29 12:37:22</t>
  </si>
  <si>
    <t>2318083</t>
  </si>
  <si>
    <t>尚客优酒店（汉阴汽车站店）</t>
  </si>
  <si>
    <t>118.00</t>
  </si>
  <si>
    <t>2021-11-29 11:55:55</t>
  </si>
  <si>
    <t>2317978</t>
  </si>
  <si>
    <t>格林豪泰商务酒店（鹤壁衡山路店）</t>
  </si>
  <si>
    <t>148.00</t>
  </si>
  <si>
    <t>2021-11-29 10:37:03</t>
  </si>
  <si>
    <t>2317804</t>
  </si>
  <si>
    <t>香港星网商务精品酒店</t>
  </si>
  <si>
    <t>Chim daisy</t>
  </si>
  <si>
    <t>250.00</t>
  </si>
  <si>
    <t>2021-11-29 01:39:52</t>
  </si>
  <si>
    <t>2021-11-28</t>
  </si>
  <si>
    <t>2317727</t>
  </si>
  <si>
    <t>东莞滨海湾智选假日酒店</t>
  </si>
  <si>
    <t>666.00</t>
  </si>
  <si>
    <t>2021-11-28 22:36:35</t>
  </si>
  <si>
    <t>2021-11-25</t>
  </si>
  <si>
    <t>2312952</t>
  </si>
  <si>
    <t>优优酒店(深圳福永地铁站店)</t>
  </si>
  <si>
    <t>2021-11-26</t>
  </si>
  <si>
    <t>844.00</t>
  </si>
  <si>
    <t>2021-11-25 22:11:48</t>
  </si>
  <si>
    <t>2312941</t>
  </si>
  <si>
    <t>宜尚酒店(北海火车站店)</t>
  </si>
  <si>
    <t>223.00</t>
  </si>
  <si>
    <t>2021-11-25 22:03:20</t>
  </si>
  <si>
    <t>2021-11-21</t>
  </si>
  <si>
    <t>2306192</t>
  </si>
  <si>
    <t>济南鲁能贵和洲际酒店</t>
  </si>
  <si>
    <t>4136.00</t>
  </si>
  <si>
    <t>2021-11-21 15:01:12</t>
  </si>
  <si>
    <t>2021-11-17</t>
  </si>
  <si>
    <t>2301432</t>
  </si>
  <si>
    <t>高雄钧怡大饭店</t>
  </si>
  <si>
    <t>HU YUNPING</t>
  </si>
  <si>
    <t>321.00</t>
  </si>
  <si>
    <t>2021-11-17 12:33:35</t>
  </si>
  <si>
    <t>2021-11-15</t>
  </si>
  <si>
    <t>2299761</t>
  </si>
  <si>
    <t>枫华沐月台南行馆</t>
  </si>
  <si>
    <t>CHUNG WEITING</t>
  </si>
  <si>
    <t>622.00</t>
  </si>
  <si>
    <t>2021-11-15 15:01:34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</si>
</sst>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16799512886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44528</v>
      </c>
      <c r="G2" s="5">
        <v>44530</v>
      </c>
      <c r="H2" s="4">
        <v>1</v>
      </c>
      <c r="I2" s="4">
        <v>2</v>
      </c>
      <c r="J2" s="4">
        <v>2</v>
      </c>
      <c r="K2" s="4" t="s">
        <v>29</v>
      </c>
      <c r="L2" s="4">
        <v>622</v>
      </c>
      <c r="M2" s="4">
        <v>622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44545</v>
      </c>
      <c r="T2" s="4" t="s">
        <v>33</v>
      </c>
      <c r="U2" s="4">
        <v>622</v>
      </c>
      <c r="V2" s="4">
        <v>0</v>
      </c>
      <c r="W2" s="4">
        <v>0</v>
      </c>
      <c r="X2" s="4"/>
      <c r="Y2" s="4">
        <v>93425</v>
      </c>
    </row>
    <row r="3" s="4" customFormat="1" spans="1:23">
      <c r="A3" s="4">
        <v>16809870236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44529</v>
      </c>
      <c r="G3" s="5">
        <v>44530</v>
      </c>
      <c r="H3" s="4">
        <v>1</v>
      </c>
      <c r="I3" s="4">
        <v>1</v>
      </c>
      <c r="J3" s="4">
        <v>1</v>
      </c>
      <c r="K3" s="4" t="s">
        <v>29</v>
      </c>
      <c r="L3" s="4">
        <v>321</v>
      </c>
      <c r="M3" s="4">
        <v>321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44545</v>
      </c>
      <c r="T3" s="4" t="s">
        <v>33</v>
      </c>
      <c r="U3" s="4">
        <v>321</v>
      </c>
      <c r="V3" s="4">
        <v>0</v>
      </c>
      <c r="W3" s="4">
        <v>0</v>
      </c>
    </row>
    <row r="4" s="4" customFormat="1" spans="1:23">
      <c r="A4" s="4">
        <v>16834326032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44526</v>
      </c>
      <c r="G4" s="5">
        <v>44530</v>
      </c>
      <c r="H4" s="4">
        <v>1</v>
      </c>
      <c r="I4" s="4">
        <v>4</v>
      </c>
      <c r="J4" s="4">
        <v>4</v>
      </c>
      <c r="K4" s="4" t="s">
        <v>29</v>
      </c>
      <c r="L4" s="4">
        <v>4136</v>
      </c>
      <c r="M4" s="4">
        <v>4136</v>
      </c>
      <c r="N4" s="4" t="s">
        <v>39</v>
      </c>
      <c r="O4" s="4" t="s">
        <v>31</v>
      </c>
      <c r="P4" s="4" t="s">
        <v>32</v>
      </c>
      <c r="Q4" s="4">
        <v>0</v>
      </c>
      <c r="R4" s="6">
        <v>44521</v>
      </c>
      <c r="S4" s="5">
        <v>44545</v>
      </c>
      <c r="T4" s="4" t="s">
        <v>33</v>
      </c>
      <c r="U4" s="4">
        <v>4136</v>
      </c>
      <c r="V4" s="4">
        <v>0</v>
      </c>
      <c r="W4" s="4">
        <v>0</v>
      </c>
    </row>
    <row r="5" s="4" customFormat="1" spans="1:23">
      <c r="A5" s="4">
        <v>16842203683</v>
      </c>
      <c r="B5" s="4" t="s">
        <v>25</v>
      </c>
      <c r="C5" s="4" t="s">
        <v>26</v>
      </c>
      <c r="D5" s="4" t="s">
        <v>34</v>
      </c>
      <c r="E5" s="4" t="s">
        <v>40</v>
      </c>
      <c r="F5" s="5">
        <v>44529</v>
      </c>
      <c r="G5" s="5">
        <v>44530</v>
      </c>
      <c r="H5" s="4">
        <v>1</v>
      </c>
      <c r="I5" s="4">
        <v>1</v>
      </c>
      <c r="J5" s="4">
        <v>1</v>
      </c>
      <c r="K5" s="4" t="s">
        <v>29</v>
      </c>
      <c r="L5" s="4">
        <v>319</v>
      </c>
      <c r="M5" s="4">
        <v>319</v>
      </c>
      <c r="N5" s="4" t="s">
        <v>41</v>
      </c>
      <c r="O5" s="4" t="s">
        <v>31</v>
      </c>
      <c r="P5" s="4" t="s">
        <v>32</v>
      </c>
      <c r="Q5" s="4">
        <v>0</v>
      </c>
      <c r="R5" s="6">
        <v>44522</v>
      </c>
      <c r="S5" s="5">
        <v>44545</v>
      </c>
      <c r="T5" s="4" t="s">
        <v>33</v>
      </c>
      <c r="U5" s="4">
        <v>319</v>
      </c>
      <c r="V5" s="4">
        <v>0</v>
      </c>
      <c r="W5" s="4">
        <v>0</v>
      </c>
    </row>
    <row r="6" s="4" customFormat="1" spans="1:23">
      <c r="A6" s="4">
        <v>16842203683</v>
      </c>
      <c r="B6" s="4" t="s">
        <v>25</v>
      </c>
      <c r="C6" s="4" t="s">
        <v>42</v>
      </c>
      <c r="D6" s="4" t="s">
        <v>34</v>
      </c>
      <c r="E6" s="4" t="s">
        <v>40</v>
      </c>
      <c r="F6" s="5">
        <v>44529</v>
      </c>
      <c r="G6" s="5">
        <v>44530</v>
      </c>
      <c r="H6" s="4">
        <v>1</v>
      </c>
      <c r="I6" s="4">
        <v>1</v>
      </c>
      <c r="J6" s="4">
        <v>1</v>
      </c>
      <c r="K6" s="4" t="s">
        <v>29</v>
      </c>
      <c r="L6" s="4">
        <v>-319</v>
      </c>
      <c r="M6" s="4">
        <v>-319</v>
      </c>
      <c r="N6" s="4" t="s">
        <v>41</v>
      </c>
      <c r="O6" s="4" t="s">
        <v>31</v>
      </c>
      <c r="P6" s="4" t="s">
        <v>32</v>
      </c>
      <c r="Q6" s="4">
        <v>0</v>
      </c>
      <c r="R6" s="6">
        <v>44522</v>
      </c>
      <c r="S6" s="5">
        <v>44545</v>
      </c>
      <c r="T6" s="4" t="s">
        <v>33</v>
      </c>
      <c r="U6" s="4">
        <v>-319</v>
      </c>
      <c r="V6" s="4">
        <v>0</v>
      </c>
      <c r="W6" s="4">
        <v>0</v>
      </c>
    </row>
    <row r="7" s="4" customFormat="1" spans="1:23">
      <c r="A7" s="4">
        <v>16865121060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44529</v>
      </c>
      <c r="G7" s="5">
        <v>44530</v>
      </c>
      <c r="H7" s="4">
        <v>1</v>
      </c>
      <c r="I7" s="4">
        <v>1</v>
      </c>
      <c r="J7" s="4">
        <v>1</v>
      </c>
      <c r="K7" s="4" t="s">
        <v>29</v>
      </c>
      <c r="L7" s="4">
        <v>223</v>
      </c>
      <c r="M7" s="4">
        <v>223</v>
      </c>
      <c r="N7" s="4" t="s">
        <v>45</v>
      </c>
      <c r="O7" s="4" t="s">
        <v>31</v>
      </c>
      <c r="P7" s="4" t="s">
        <v>32</v>
      </c>
      <c r="Q7" s="4">
        <v>0</v>
      </c>
      <c r="R7" s="6">
        <v>44525</v>
      </c>
      <c r="S7" s="5">
        <v>44545</v>
      </c>
      <c r="T7" s="4" t="s">
        <v>33</v>
      </c>
      <c r="U7" s="4">
        <v>223</v>
      </c>
      <c r="V7" s="4">
        <v>0</v>
      </c>
      <c r="W7" s="4">
        <v>0</v>
      </c>
    </row>
    <row r="8" s="4" customFormat="1" spans="1:24">
      <c r="A8" s="4">
        <v>16865157531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44526</v>
      </c>
      <c r="G8" s="5">
        <v>44530</v>
      </c>
      <c r="H8" s="4">
        <v>1</v>
      </c>
      <c r="I8" s="4">
        <v>4</v>
      </c>
      <c r="J8" s="4">
        <v>4</v>
      </c>
      <c r="K8" s="4" t="s">
        <v>29</v>
      </c>
      <c r="L8" s="4">
        <v>844</v>
      </c>
      <c r="M8" s="4">
        <v>844</v>
      </c>
      <c r="N8" s="4" t="s">
        <v>48</v>
      </c>
      <c r="O8" s="4" t="s">
        <v>31</v>
      </c>
      <c r="P8" s="4" t="s">
        <v>32</v>
      </c>
      <c r="Q8" s="4">
        <v>0</v>
      </c>
      <c r="R8" s="6">
        <v>44525</v>
      </c>
      <c r="S8" s="5">
        <v>44545</v>
      </c>
      <c r="T8" s="4" t="s">
        <v>33</v>
      </c>
      <c r="U8" s="4">
        <v>844</v>
      </c>
      <c r="V8" s="4">
        <v>0</v>
      </c>
      <c r="W8" s="4">
        <v>0</v>
      </c>
      <c r="X8" s="4">
        <v>2312952</v>
      </c>
    </row>
    <row r="9" s="4" customFormat="1" spans="1:25">
      <c r="A9" s="4">
        <v>16873319418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44528</v>
      </c>
      <c r="G9" s="5">
        <v>44530</v>
      </c>
      <c r="H9" s="4">
        <v>1</v>
      </c>
      <c r="I9" s="4">
        <v>2</v>
      </c>
      <c r="J9" s="4">
        <v>2</v>
      </c>
      <c r="K9" s="4" t="s">
        <v>29</v>
      </c>
      <c r="L9" s="4">
        <v>333</v>
      </c>
      <c r="M9" s="4">
        <v>333</v>
      </c>
      <c r="N9" s="4" t="s">
        <v>51</v>
      </c>
      <c r="O9" s="4" t="s">
        <v>31</v>
      </c>
      <c r="P9" s="4" t="s">
        <v>32</v>
      </c>
      <c r="Q9" s="4">
        <v>0</v>
      </c>
      <c r="R9" s="6">
        <v>44527</v>
      </c>
      <c r="S9" s="5">
        <v>44545</v>
      </c>
      <c r="T9" s="4" t="s">
        <v>33</v>
      </c>
      <c r="U9" s="4">
        <v>333</v>
      </c>
      <c r="V9" s="4">
        <v>0</v>
      </c>
      <c r="W9" s="4">
        <v>0</v>
      </c>
      <c r="X9" s="4"/>
      <c r="Y9" s="4" t="s">
        <v>52</v>
      </c>
    </row>
    <row r="10" s="4" customFormat="1" spans="1:25">
      <c r="A10" s="4">
        <v>16873319418</v>
      </c>
      <c r="B10" s="4" t="s">
        <v>25</v>
      </c>
      <c r="C10" s="4" t="s">
        <v>42</v>
      </c>
      <c r="D10" s="4" t="s">
        <v>49</v>
      </c>
      <c r="E10" s="4" t="s">
        <v>50</v>
      </c>
      <c r="F10" s="5">
        <v>44528</v>
      </c>
      <c r="G10" s="5">
        <v>44530</v>
      </c>
      <c r="H10" s="4">
        <v>1</v>
      </c>
      <c r="I10" s="4">
        <v>2</v>
      </c>
      <c r="J10" s="4">
        <v>2</v>
      </c>
      <c r="K10" s="4" t="s">
        <v>29</v>
      </c>
      <c r="L10" s="4">
        <v>-333</v>
      </c>
      <c r="M10" s="4">
        <v>-333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44527</v>
      </c>
      <c r="S10" s="5">
        <v>44545</v>
      </c>
      <c r="T10" s="4" t="s">
        <v>33</v>
      </c>
      <c r="U10" s="4">
        <v>-333</v>
      </c>
      <c r="V10" s="4">
        <v>0</v>
      </c>
      <c r="W10" s="4">
        <v>0</v>
      </c>
      <c r="X10" s="4"/>
      <c r="Y10" s="4" t="s">
        <v>52</v>
      </c>
    </row>
    <row r="11" s="4" customFormat="1" spans="1:25">
      <c r="A11" s="4">
        <v>16885754594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44529</v>
      </c>
      <c r="G11" s="5">
        <v>44530</v>
      </c>
      <c r="H11" s="4">
        <v>2</v>
      </c>
      <c r="I11" s="4">
        <v>1</v>
      </c>
      <c r="J11" s="4">
        <v>2</v>
      </c>
      <c r="K11" s="4" t="s">
        <v>29</v>
      </c>
      <c r="L11" s="4">
        <v>666</v>
      </c>
      <c r="M11" s="4">
        <v>666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44528</v>
      </c>
      <c r="S11" s="5">
        <v>44545</v>
      </c>
      <c r="T11" s="4" t="s">
        <v>33</v>
      </c>
      <c r="U11" s="4">
        <v>666</v>
      </c>
      <c r="V11" s="4">
        <v>0</v>
      </c>
      <c r="W11" s="4">
        <v>0</v>
      </c>
      <c r="X11" s="4"/>
      <c r="Y11" s="4">
        <v>27602981</v>
      </c>
    </row>
    <row r="12" s="4" customFormat="1" spans="1:23">
      <c r="A12" s="4">
        <v>16886473783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44529</v>
      </c>
      <c r="G12" s="5">
        <v>44530</v>
      </c>
      <c r="H12" s="4">
        <v>1</v>
      </c>
      <c r="I12" s="4">
        <v>1</v>
      </c>
      <c r="J12" s="4">
        <v>1</v>
      </c>
      <c r="K12" s="4" t="s">
        <v>29</v>
      </c>
      <c r="L12" s="4">
        <v>250</v>
      </c>
      <c r="M12" s="4">
        <v>250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44529</v>
      </c>
      <c r="S12" s="5">
        <v>44545</v>
      </c>
      <c r="T12" s="4" t="s">
        <v>33</v>
      </c>
      <c r="U12" s="4">
        <v>250</v>
      </c>
      <c r="V12" s="4">
        <v>0</v>
      </c>
      <c r="W12" s="4">
        <v>0</v>
      </c>
    </row>
    <row r="13" s="4" customFormat="1" spans="1:25">
      <c r="A13" s="4">
        <v>16887007343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44529</v>
      </c>
      <c r="G13" s="5">
        <v>44530</v>
      </c>
      <c r="H13" s="4">
        <v>1</v>
      </c>
      <c r="I13" s="4">
        <v>1</v>
      </c>
      <c r="J13" s="4">
        <v>1</v>
      </c>
      <c r="K13" s="4" t="s">
        <v>29</v>
      </c>
      <c r="L13" s="4">
        <v>148</v>
      </c>
      <c r="M13" s="4">
        <v>148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44529</v>
      </c>
      <c r="S13" s="5">
        <v>44545</v>
      </c>
      <c r="T13" s="4" t="s">
        <v>33</v>
      </c>
      <c r="U13" s="4">
        <v>148</v>
      </c>
      <c r="V13" s="4">
        <v>0</v>
      </c>
      <c r="W13" s="4">
        <v>0</v>
      </c>
      <c r="X13" s="4">
        <v>2317978</v>
      </c>
      <c r="Y13" s="4" t="s">
        <v>62</v>
      </c>
    </row>
    <row r="14" s="4" customFormat="1" spans="1:23">
      <c r="A14" s="4">
        <v>16887303675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44529</v>
      </c>
      <c r="G14" s="5">
        <v>44530</v>
      </c>
      <c r="H14" s="4">
        <v>1</v>
      </c>
      <c r="I14" s="4">
        <v>1</v>
      </c>
      <c r="J14" s="4">
        <v>1</v>
      </c>
      <c r="K14" s="4" t="s">
        <v>29</v>
      </c>
      <c r="L14" s="4">
        <v>118</v>
      </c>
      <c r="M14" s="4">
        <v>118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44529</v>
      </c>
      <c r="S14" s="5">
        <v>44545</v>
      </c>
      <c r="T14" s="4" t="s">
        <v>33</v>
      </c>
      <c r="U14" s="4">
        <v>118</v>
      </c>
      <c r="V14" s="4">
        <v>0</v>
      </c>
      <c r="W14" s="4">
        <v>0</v>
      </c>
    </row>
    <row r="15" s="4" customFormat="1" spans="1:23">
      <c r="A15" s="4">
        <v>16887453143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44529</v>
      </c>
      <c r="G15" s="5">
        <v>44530</v>
      </c>
      <c r="H15" s="4">
        <v>1</v>
      </c>
      <c r="I15" s="4">
        <v>1</v>
      </c>
      <c r="J15" s="4">
        <v>1</v>
      </c>
      <c r="K15" s="4" t="s">
        <v>29</v>
      </c>
      <c r="L15" s="4">
        <v>428</v>
      </c>
      <c r="M15" s="4">
        <v>428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44529</v>
      </c>
      <c r="S15" s="5">
        <v>44545</v>
      </c>
      <c r="T15" s="4" t="s">
        <v>33</v>
      </c>
      <c r="U15" s="4">
        <v>428</v>
      </c>
      <c r="V15" s="4">
        <v>0</v>
      </c>
      <c r="W15" s="4">
        <v>0</v>
      </c>
    </row>
    <row r="16" s="4" customFormat="1" spans="1:23">
      <c r="A16" s="4">
        <v>16888031899</v>
      </c>
      <c r="B16" s="4" t="s">
        <v>25</v>
      </c>
      <c r="C16" s="4" t="s">
        <v>26</v>
      </c>
      <c r="D16" s="4" t="s">
        <v>69</v>
      </c>
      <c r="E16" s="4"/>
      <c r="F16" s="5">
        <v>44529</v>
      </c>
      <c r="G16" s="5">
        <v>44530</v>
      </c>
      <c r="H16" s="4">
        <v>0</v>
      </c>
      <c r="I16" s="4">
        <v>1</v>
      </c>
      <c r="J16" s="4">
        <v>0</v>
      </c>
      <c r="K16" s="4" t="s">
        <v>29</v>
      </c>
      <c r="L16" s="4">
        <v>121</v>
      </c>
      <c r="M16" s="4">
        <v>121</v>
      </c>
      <c r="N16" s="4"/>
      <c r="O16" s="4" t="s">
        <v>31</v>
      </c>
      <c r="P16" s="4" t="s">
        <v>32</v>
      </c>
      <c r="Q16" s="4">
        <v>0</v>
      </c>
      <c r="R16" s="6">
        <v>44529</v>
      </c>
      <c r="S16" s="5">
        <v>44545</v>
      </c>
      <c r="T16" s="4" t="s">
        <v>33</v>
      </c>
      <c r="U16" s="4">
        <v>121</v>
      </c>
      <c r="V16" s="4">
        <v>0</v>
      </c>
      <c r="W16" s="4">
        <v>0</v>
      </c>
    </row>
    <row r="17" s="4" customFormat="1" spans="1:25">
      <c r="A17" s="4">
        <v>16888247345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44529</v>
      </c>
      <c r="G17" s="5">
        <v>44530</v>
      </c>
      <c r="H17" s="4">
        <v>1</v>
      </c>
      <c r="I17" s="4">
        <v>1</v>
      </c>
      <c r="J17" s="4">
        <v>1</v>
      </c>
      <c r="K17" s="4" t="s">
        <v>29</v>
      </c>
      <c r="L17" s="4">
        <v>428</v>
      </c>
      <c r="M17" s="4">
        <v>428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44529</v>
      </c>
      <c r="S17" s="5">
        <v>44545</v>
      </c>
      <c r="T17" s="4" t="s">
        <v>33</v>
      </c>
      <c r="U17" s="4">
        <v>428</v>
      </c>
      <c r="V17" s="4">
        <v>0</v>
      </c>
      <c r="W17" s="4">
        <v>0</v>
      </c>
      <c r="X17" s="4"/>
      <c r="Y17" s="4" t="s">
        <v>73</v>
      </c>
    </row>
    <row r="18" s="4" customFormat="1" spans="1:25">
      <c r="A18" s="4">
        <v>16888712238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44529</v>
      </c>
      <c r="G18" s="5">
        <v>44530</v>
      </c>
      <c r="H18" s="4">
        <v>1</v>
      </c>
      <c r="I18" s="4">
        <v>1</v>
      </c>
      <c r="J18" s="4">
        <v>1</v>
      </c>
      <c r="K18" s="4" t="s">
        <v>29</v>
      </c>
      <c r="L18" s="4">
        <v>231</v>
      </c>
      <c r="M18" s="4">
        <v>231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44529</v>
      </c>
      <c r="S18" s="5">
        <v>44545</v>
      </c>
      <c r="T18" s="4" t="s">
        <v>33</v>
      </c>
      <c r="U18" s="4">
        <v>231</v>
      </c>
      <c r="V18" s="4">
        <v>0</v>
      </c>
      <c r="W18" s="4">
        <v>0</v>
      </c>
      <c r="X18" s="4"/>
      <c r="Y18" s="4" t="s">
        <v>77</v>
      </c>
    </row>
    <row r="19" s="4" customFormat="1" spans="1:23">
      <c r="A19" s="4">
        <v>16889056492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44529</v>
      </c>
      <c r="G19" s="5">
        <v>44530</v>
      </c>
      <c r="H19" s="4">
        <v>1</v>
      </c>
      <c r="I19" s="4">
        <v>1</v>
      </c>
      <c r="J19" s="4">
        <v>1</v>
      </c>
      <c r="K19" s="4" t="s">
        <v>29</v>
      </c>
      <c r="L19" s="4">
        <v>156</v>
      </c>
      <c r="M19" s="4">
        <v>156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44529</v>
      </c>
      <c r="S19" s="5">
        <v>44545</v>
      </c>
      <c r="T19" s="4" t="s">
        <v>33</v>
      </c>
      <c r="U19" s="4">
        <v>156</v>
      </c>
      <c r="V19" s="4">
        <v>0</v>
      </c>
      <c r="W19" s="4">
        <v>0</v>
      </c>
    </row>
    <row r="20" s="4" customFormat="1" spans="1:23">
      <c r="A20" s="4">
        <v>16889297143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44529</v>
      </c>
      <c r="G20" s="5">
        <v>44530</v>
      </c>
      <c r="H20" s="4">
        <v>1</v>
      </c>
      <c r="I20" s="4">
        <v>1</v>
      </c>
      <c r="J20" s="4">
        <v>1</v>
      </c>
      <c r="K20" s="4" t="s">
        <v>29</v>
      </c>
      <c r="L20" s="4">
        <v>92</v>
      </c>
      <c r="M20" s="4">
        <v>92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44529</v>
      </c>
      <c r="S20" s="5">
        <v>44545</v>
      </c>
      <c r="T20" s="4" t="s">
        <v>33</v>
      </c>
      <c r="U20" s="4">
        <v>92</v>
      </c>
      <c r="V20" s="4">
        <v>0</v>
      </c>
      <c r="W20" s="4">
        <v>0</v>
      </c>
    </row>
    <row r="21" s="4" customFormat="1" spans="1:24">
      <c r="A21" s="4">
        <v>16889740401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44529</v>
      </c>
      <c r="G21" s="5">
        <v>44530</v>
      </c>
      <c r="H21" s="4">
        <v>1</v>
      </c>
      <c r="I21" s="4">
        <v>1</v>
      </c>
      <c r="J21" s="4">
        <v>1</v>
      </c>
      <c r="K21" s="4" t="s">
        <v>29</v>
      </c>
      <c r="L21" s="4">
        <v>134</v>
      </c>
      <c r="M21" s="4">
        <v>134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44529</v>
      </c>
      <c r="S21" s="5">
        <v>44545</v>
      </c>
      <c r="T21" s="4" t="s">
        <v>33</v>
      </c>
      <c r="U21" s="4">
        <v>134</v>
      </c>
      <c r="V21" s="4">
        <v>0</v>
      </c>
      <c r="W21" s="4">
        <v>0</v>
      </c>
      <c r="X21" s="4">
        <v>2319013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4.3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16799512886</v>
      </c>
      <c r="B2" s="5">
        <v>44528</v>
      </c>
      <c r="C2" s="5">
        <v>44530</v>
      </c>
      <c r="D2" s="4">
        <v>622</v>
      </c>
      <c r="E2" s="4" t="str">
        <f>VLOOKUP(A2,HOP!A:L,12,0)</f>
        <v>622.00</v>
      </c>
      <c r="F2" s="4" t="str">
        <f>VLOOKUP(A2,HOP!A:C,3,0)</f>
        <v>2299761</v>
      </c>
      <c r="G2" s="4">
        <f>D1:D2-E2</f>
        <v>0</v>
      </c>
      <c r="H2" s="4" t="str">
        <f>$H$1&amp;F2</f>
        <v>，2299761</v>
      </c>
      <c r="I2" s="4" t="str">
        <f>VLOOKUP(A2,HOP!A:T,20,0)</f>
        <v>直连</v>
      </c>
    </row>
    <row r="3" s="4" customFormat="1" spans="1:9">
      <c r="A3" s="4">
        <v>16809870236</v>
      </c>
      <c r="B3" s="5">
        <v>44529</v>
      </c>
      <c r="C3" s="5">
        <v>44530</v>
      </c>
      <c r="D3" s="4">
        <v>321</v>
      </c>
      <c r="E3" s="4" t="str">
        <f>VLOOKUP(A3,HOP!A:L,12,0)</f>
        <v>321.00</v>
      </c>
      <c r="F3" s="4" t="str">
        <f>VLOOKUP(A3,HOP!A:C,3,0)</f>
        <v>2301432</v>
      </c>
      <c r="G3" s="4">
        <f t="shared" ref="G3:G19" si="0">D2:D3-E3</f>
        <v>0</v>
      </c>
      <c r="H3" s="4" t="str">
        <f t="shared" ref="H3:H19" si="1">$H$1&amp;F3</f>
        <v>，2301432</v>
      </c>
      <c r="I3" s="4" t="str">
        <f>VLOOKUP(A3,HOP!A:T,20,0)</f>
        <v>直连</v>
      </c>
    </row>
    <row r="4" s="4" customFormat="1" spans="1:9">
      <c r="A4" s="4">
        <v>16834326032</v>
      </c>
      <c r="B4" s="5">
        <v>44526</v>
      </c>
      <c r="C4" s="5">
        <v>44530</v>
      </c>
      <c r="D4" s="4">
        <v>4136</v>
      </c>
      <c r="E4" s="4" t="str">
        <f>VLOOKUP(A4,HOP!A:L,12,0)</f>
        <v>4136.00</v>
      </c>
      <c r="F4" s="4" t="str">
        <f>VLOOKUP(A4,HOP!A:C,3,0)</f>
        <v>2306192</v>
      </c>
      <c r="G4" s="4">
        <f t="shared" si="0"/>
        <v>0</v>
      </c>
      <c r="H4" s="4" t="str">
        <f t="shared" si="1"/>
        <v>，2306192</v>
      </c>
      <c r="I4" s="4" t="str">
        <f>VLOOKUP(A4,HOP!A:T,20,0)</f>
        <v>直连</v>
      </c>
    </row>
    <row r="5" s="4" customFormat="1" hidden="1" spans="1:9">
      <c r="A5" s="4">
        <v>16842203683</v>
      </c>
      <c r="B5" s="5">
        <v>44529</v>
      </c>
      <c r="C5" s="5">
        <v>44530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16865121060</v>
      </c>
      <c r="B6" s="5">
        <v>44529</v>
      </c>
      <c r="C6" s="5">
        <v>44530</v>
      </c>
      <c r="D6" s="4">
        <v>223</v>
      </c>
      <c r="E6" s="4" t="str">
        <f>VLOOKUP(A6,HOP!A:L,12,0)</f>
        <v>223.00</v>
      </c>
      <c r="F6" s="4" t="str">
        <f>VLOOKUP(A6,HOP!A:C,3,0)</f>
        <v>2312941</v>
      </c>
      <c r="G6" s="4">
        <f t="shared" si="0"/>
        <v>0</v>
      </c>
      <c r="H6" s="4" t="str">
        <f t="shared" si="1"/>
        <v>，2312941</v>
      </c>
      <c r="I6" s="4" t="str">
        <f>VLOOKUP(A6,HOP!A:T,20,0)</f>
        <v>直连</v>
      </c>
    </row>
    <row r="7" s="4" customFormat="1" spans="1:9">
      <c r="A7" s="4">
        <v>16865157531</v>
      </c>
      <c r="B7" s="5">
        <v>44526</v>
      </c>
      <c r="C7" s="5">
        <v>44530</v>
      </c>
      <c r="D7" s="4">
        <v>844</v>
      </c>
      <c r="E7" s="4" t="str">
        <f>VLOOKUP(A7,HOP!A:L,12,0)</f>
        <v>844.00</v>
      </c>
      <c r="F7" s="4" t="str">
        <f>VLOOKUP(A7,HOP!A:C,3,0)</f>
        <v>2312952</v>
      </c>
      <c r="G7" s="4">
        <f t="shared" si="0"/>
        <v>0</v>
      </c>
      <c r="H7" s="4" t="str">
        <f t="shared" si="1"/>
        <v>，2312952</v>
      </c>
      <c r="I7" s="4" t="str">
        <f>VLOOKUP(A7,HOP!A:T,20,0)</f>
        <v>直连</v>
      </c>
    </row>
    <row r="8" s="4" customFormat="1" hidden="1" spans="1:9">
      <c r="A8" s="4">
        <v>16873319418</v>
      </c>
      <c r="B8" s="5">
        <v>44528</v>
      </c>
      <c r="C8" s="5">
        <v>44530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16885754594</v>
      </c>
      <c r="B9" s="5">
        <v>44529</v>
      </c>
      <c r="C9" s="5">
        <v>44530</v>
      </c>
      <c r="D9" s="4">
        <v>666</v>
      </c>
      <c r="E9" s="4" t="str">
        <f>VLOOKUP(A9,HOP!A:L,12,0)</f>
        <v>666.00</v>
      </c>
      <c r="F9" s="4" t="str">
        <f>VLOOKUP(A9,HOP!A:C,3,0)</f>
        <v>2317727</v>
      </c>
      <c r="G9" s="4">
        <f t="shared" si="0"/>
        <v>0</v>
      </c>
      <c r="H9" s="4" t="str">
        <f t="shared" si="1"/>
        <v>，2317727</v>
      </c>
      <c r="I9" s="4" t="str">
        <f>VLOOKUP(A9,HOP!A:T,20,0)</f>
        <v>直连</v>
      </c>
    </row>
    <row r="10" s="4" customFormat="1" spans="1:9">
      <c r="A10" s="4">
        <v>16886473783</v>
      </c>
      <c r="B10" s="5">
        <v>44529</v>
      </c>
      <c r="C10" s="5">
        <v>44530</v>
      </c>
      <c r="D10" s="4">
        <v>250</v>
      </c>
      <c r="E10" s="4" t="str">
        <f>VLOOKUP(A10,HOP!A:L,12,0)</f>
        <v>250.00</v>
      </c>
      <c r="F10" s="4" t="str">
        <f>VLOOKUP(A10,HOP!A:C,3,0)</f>
        <v>2317804</v>
      </c>
      <c r="G10" s="4">
        <f t="shared" si="0"/>
        <v>0</v>
      </c>
      <c r="H10" s="4" t="str">
        <f t="shared" si="1"/>
        <v>，2317804</v>
      </c>
      <c r="I10" s="4" t="str">
        <f>VLOOKUP(A10,HOP!A:T,20,0)</f>
        <v>直连</v>
      </c>
    </row>
    <row r="11" s="4" customFormat="1" spans="1:9">
      <c r="A11" s="4">
        <v>16887007343</v>
      </c>
      <c r="B11" s="5">
        <v>44529</v>
      </c>
      <c r="C11" s="5">
        <v>44530</v>
      </c>
      <c r="D11" s="4">
        <v>148</v>
      </c>
      <c r="E11" s="4" t="str">
        <f>VLOOKUP(A11,HOP!A:L,12,0)</f>
        <v>148.00</v>
      </c>
      <c r="F11" s="4" t="str">
        <f>VLOOKUP(A11,HOP!A:C,3,0)</f>
        <v>2317978</v>
      </c>
      <c r="G11" s="4">
        <f t="shared" si="0"/>
        <v>0</v>
      </c>
      <c r="H11" s="4" t="str">
        <f t="shared" si="1"/>
        <v>，2317978</v>
      </c>
      <c r="I11" s="4" t="str">
        <f>VLOOKUP(A11,HOP!A:T,20,0)</f>
        <v>直连</v>
      </c>
    </row>
    <row r="12" s="4" customFormat="1" spans="1:9">
      <c r="A12" s="4">
        <v>16887303675</v>
      </c>
      <c r="B12" s="5">
        <v>44529</v>
      </c>
      <c r="C12" s="5">
        <v>44530</v>
      </c>
      <c r="D12" s="4">
        <v>118</v>
      </c>
      <c r="E12" s="4" t="str">
        <f>VLOOKUP(A12,HOP!A:L,12,0)</f>
        <v>118.00</v>
      </c>
      <c r="F12" s="4" t="str">
        <f>VLOOKUP(A12,HOP!A:C,3,0)</f>
        <v>2318083</v>
      </c>
      <c r="G12" s="4">
        <f t="shared" si="0"/>
        <v>0</v>
      </c>
      <c r="H12" s="4" t="str">
        <f t="shared" si="1"/>
        <v>，2318083</v>
      </c>
      <c r="I12" s="4" t="str">
        <f>VLOOKUP(A12,HOP!A:T,20,0)</f>
        <v>直连</v>
      </c>
    </row>
    <row r="13" s="4" customFormat="1" spans="1:9">
      <c r="A13" s="4">
        <v>16887453143</v>
      </c>
      <c r="B13" s="5">
        <v>44529</v>
      </c>
      <c r="C13" s="5">
        <v>44530</v>
      </c>
      <c r="D13" s="4">
        <v>428</v>
      </c>
      <c r="E13" s="4" t="str">
        <f>VLOOKUP(A13,HOP!A:L,12,0)</f>
        <v>428.00</v>
      </c>
      <c r="F13" s="4" t="str">
        <f>VLOOKUP(A13,HOP!A:C,3,0)</f>
        <v>2318133</v>
      </c>
      <c r="G13" s="4">
        <f t="shared" si="0"/>
        <v>0</v>
      </c>
      <c r="H13" s="4" t="str">
        <f t="shared" si="1"/>
        <v>，2318133</v>
      </c>
      <c r="I13" s="4" t="str">
        <f>VLOOKUP(A13,HOP!A:T,20,0)</f>
        <v>直连</v>
      </c>
    </row>
    <row r="14" s="4" customFormat="1" spans="1:9">
      <c r="A14" s="4">
        <v>16888031899</v>
      </c>
      <c r="B14" s="5">
        <v>44529</v>
      </c>
      <c r="C14" s="5">
        <v>44530</v>
      </c>
      <c r="D14" s="4">
        <v>121</v>
      </c>
      <c r="E14" s="4" t="str">
        <f>VLOOKUP(A14,HOP!A:L,12,0)</f>
        <v>121.00</v>
      </c>
      <c r="F14" s="4" t="str">
        <f>VLOOKUP(A14,HOP!A:C,3,0)</f>
        <v>2318315</v>
      </c>
      <c r="G14" s="4">
        <f t="shared" si="0"/>
        <v>0</v>
      </c>
      <c r="H14" s="4" t="str">
        <f t="shared" si="1"/>
        <v>，2318315</v>
      </c>
      <c r="I14" s="4" t="str">
        <f>VLOOKUP(A14,HOP!A:T,20,0)</f>
        <v>直连</v>
      </c>
    </row>
    <row r="15" s="4" customFormat="1" spans="1:9">
      <c r="A15" s="4">
        <v>16888247345</v>
      </c>
      <c r="B15" s="5">
        <v>44529</v>
      </c>
      <c r="C15" s="5">
        <v>44530</v>
      </c>
      <c r="D15" s="4">
        <v>428</v>
      </c>
      <c r="E15" s="4" t="str">
        <f>VLOOKUP(A15,HOP!A:L,12,0)</f>
        <v>428.00</v>
      </c>
      <c r="F15" s="4" t="str">
        <f>VLOOKUP(A15,HOP!A:C,3,0)</f>
        <v>2318391</v>
      </c>
      <c r="G15" s="4">
        <f t="shared" si="0"/>
        <v>0</v>
      </c>
      <c r="H15" s="4" t="str">
        <f t="shared" si="1"/>
        <v>，2318391</v>
      </c>
      <c r="I15" s="4" t="str">
        <f>VLOOKUP(A15,HOP!A:T,20,0)</f>
        <v>直连</v>
      </c>
    </row>
    <row r="16" s="4" customFormat="1" spans="1:9">
      <c r="A16" s="4">
        <v>16888712238</v>
      </c>
      <c r="B16" s="5">
        <v>44529</v>
      </c>
      <c r="C16" s="5">
        <v>44530</v>
      </c>
      <c r="D16" s="4">
        <v>231</v>
      </c>
      <c r="E16" s="4" t="str">
        <f>VLOOKUP(A16,HOP!A:L,12,0)</f>
        <v>231.00</v>
      </c>
      <c r="F16" s="4" t="str">
        <f>VLOOKUP(A16,HOP!A:C,3,0)</f>
        <v>2318576</v>
      </c>
      <c r="G16" s="4">
        <f t="shared" si="0"/>
        <v>0</v>
      </c>
      <c r="H16" s="4" t="str">
        <f t="shared" si="1"/>
        <v>，2318576</v>
      </c>
      <c r="I16" s="4" t="str">
        <f>VLOOKUP(A16,HOP!A:T,20,0)</f>
        <v>直连</v>
      </c>
    </row>
    <row r="17" s="4" customFormat="1" spans="1:9">
      <c r="A17" s="4">
        <v>16889056492</v>
      </c>
      <c r="B17" s="5">
        <v>44529</v>
      </c>
      <c r="C17" s="5">
        <v>44530</v>
      </c>
      <c r="D17" s="4">
        <v>156</v>
      </c>
      <c r="E17" s="4" t="str">
        <f>VLOOKUP(A17,HOP!A:L,12,0)</f>
        <v>156.00</v>
      </c>
      <c r="F17" s="4" t="str">
        <f>VLOOKUP(A17,HOP!A:C,3,0)</f>
        <v>2318707</v>
      </c>
      <c r="G17" s="4">
        <f t="shared" si="0"/>
        <v>0</v>
      </c>
      <c r="H17" s="4" t="str">
        <f t="shared" si="1"/>
        <v>，2318707</v>
      </c>
      <c r="I17" s="4" t="str">
        <f>VLOOKUP(A17,HOP!A:T,20,0)</f>
        <v>直连</v>
      </c>
    </row>
    <row r="18" s="4" customFormat="1" spans="1:9">
      <c r="A18" s="4">
        <v>16889297143</v>
      </c>
      <c r="B18" s="5">
        <v>44529</v>
      </c>
      <c r="C18" s="5">
        <v>44530</v>
      </c>
      <c r="D18" s="4">
        <v>92</v>
      </c>
      <c r="E18" s="4" t="str">
        <f>VLOOKUP(A18,HOP!A:L,12,0)</f>
        <v>92.00</v>
      </c>
      <c r="F18" s="4" t="str">
        <f>VLOOKUP(A18,HOP!A:C,3,0)</f>
        <v>2318797</v>
      </c>
      <c r="G18" s="4">
        <f t="shared" si="0"/>
        <v>0</v>
      </c>
      <c r="H18" s="4" t="str">
        <f t="shared" si="1"/>
        <v>，2318797</v>
      </c>
      <c r="I18" s="4" t="str">
        <f>VLOOKUP(A18,HOP!A:T,20,0)</f>
        <v>直连</v>
      </c>
    </row>
    <row r="19" s="4" customFormat="1" spans="1:9">
      <c r="A19" s="4">
        <v>16889740401</v>
      </c>
      <c r="B19" s="5">
        <v>44529</v>
      </c>
      <c r="C19" s="5">
        <v>44530</v>
      </c>
      <c r="D19" s="4">
        <v>134</v>
      </c>
      <c r="E19" s="4" t="str">
        <f>VLOOKUP(A19,HOP!A:L,12,0)</f>
        <v>134.00</v>
      </c>
      <c r="F19" s="4" t="str">
        <f>VLOOKUP(A19,HOP!A:C,3,0)</f>
        <v>2319013</v>
      </c>
      <c r="G19" s="4">
        <f t="shared" si="0"/>
        <v>0</v>
      </c>
      <c r="H19" s="4" t="str">
        <f t="shared" si="1"/>
        <v>，2319013</v>
      </c>
      <c r="I19" s="4" t="str">
        <f>VLOOKUP(A19,HOP!A:T,20,0)</f>
        <v>直连</v>
      </c>
    </row>
    <row r="21" spans="4:4">
      <c r="D21" s="4">
        <f>SUM(D2:D20)</f>
        <v>8918</v>
      </c>
    </row>
    <row r="22" spans="4:4">
      <c r="D22" s="4" t="s">
        <v>88</v>
      </c>
    </row>
    <row r="25" spans="1:1">
      <c r="A25" s="4" t="s">
        <v>89</v>
      </c>
    </row>
    <row r="26" spans="1:1">
      <c r="A26" s="4" t="s">
        <v>90</v>
      </c>
    </row>
  </sheetData>
  <autoFilter ref="A1:XFD22">
    <filterColumn colId="3">
      <filters blank="1">
        <filter val="250"/>
        <filter val="92"/>
        <filter val="156"/>
        <filter val="118"/>
        <filter val="8918"/>
        <filter val="8918 CNY"/>
        <filter val="121"/>
        <filter val="321"/>
        <filter val="622"/>
        <filter val="223"/>
        <filter val="666"/>
        <filter val="428"/>
        <filter val="231"/>
        <filter val="134"/>
        <filter val="4136"/>
        <filter val="844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ht="12.75" spans="1:20">
      <c r="A2" s="3">
        <v>16889740401</v>
      </c>
      <c r="B2" s="1" t="s">
        <v>108</v>
      </c>
      <c r="C2" s="1" t="s">
        <v>109</v>
      </c>
      <c r="D2" s="1" t="s">
        <v>110</v>
      </c>
      <c r="E2" s="1" t="s">
        <v>86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ht="12.75" spans="1:20">
      <c r="A3" s="3">
        <v>16889297143</v>
      </c>
      <c r="B3" s="1" t="s">
        <v>108</v>
      </c>
      <c r="C3" s="1" t="s">
        <v>122</v>
      </c>
      <c r="D3" s="1" t="s">
        <v>123</v>
      </c>
      <c r="E3" s="1" t="s">
        <v>83</v>
      </c>
      <c r="F3" s="1" t="s">
        <v>108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121</v>
      </c>
    </row>
    <row r="4" s="1" customFormat="1" ht="12.75" spans="1:20">
      <c r="A4" s="3">
        <v>16889056492</v>
      </c>
      <c r="B4" s="1" t="s">
        <v>108</v>
      </c>
      <c r="C4" s="1" t="s">
        <v>126</v>
      </c>
      <c r="D4" s="1" t="s">
        <v>127</v>
      </c>
      <c r="E4" s="1" t="s">
        <v>80</v>
      </c>
      <c r="F4" s="1" t="s">
        <v>108</v>
      </c>
      <c r="G4" s="1" t="s">
        <v>111</v>
      </c>
      <c r="H4" s="1" t="s">
        <v>112</v>
      </c>
      <c r="I4" s="1" t="s">
        <v>128</v>
      </c>
      <c r="J4" s="1" t="s">
        <v>114</v>
      </c>
      <c r="K4" s="1" t="s">
        <v>128</v>
      </c>
      <c r="L4" s="1" t="s">
        <v>128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129</v>
      </c>
      <c r="R4" s="1" t="s">
        <v>119</v>
      </c>
      <c r="S4" s="1" t="s">
        <v>120</v>
      </c>
      <c r="T4" s="1" t="s">
        <v>121</v>
      </c>
    </row>
    <row r="5" s="1" customFormat="1" ht="12.75" spans="1:20">
      <c r="A5" s="3">
        <v>16888712238</v>
      </c>
      <c r="B5" s="1" t="s">
        <v>108</v>
      </c>
      <c r="C5" s="1" t="s">
        <v>130</v>
      </c>
      <c r="D5" s="1" t="s">
        <v>131</v>
      </c>
      <c r="E5" s="1" t="s">
        <v>76</v>
      </c>
      <c r="F5" s="1" t="s">
        <v>108</v>
      </c>
      <c r="G5" s="1" t="s">
        <v>111</v>
      </c>
      <c r="H5" s="1" t="s">
        <v>112</v>
      </c>
      <c r="I5" s="1" t="s">
        <v>132</v>
      </c>
      <c r="J5" s="1" t="s">
        <v>114</v>
      </c>
      <c r="K5" s="1" t="s">
        <v>132</v>
      </c>
      <c r="L5" s="1" t="s">
        <v>132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133</v>
      </c>
      <c r="R5" s="1" t="s">
        <v>119</v>
      </c>
      <c r="S5" s="1" t="s">
        <v>120</v>
      </c>
      <c r="T5" s="1" t="s">
        <v>121</v>
      </c>
    </row>
    <row r="6" s="1" customFormat="1" ht="12.75" spans="1:20">
      <c r="A6" s="3">
        <v>16888247345</v>
      </c>
      <c r="B6" s="1" t="s">
        <v>108</v>
      </c>
      <c r="C6" s="1" t="s">
        <v>134</v>
      </c>
      <c r="D6" s="1" t="s">
        <v>135</v>
      </c>
      <c r="E6" s="1" t="s">
        <v>72</v>
      </c>
      <c r="F6" s="1" t="s">
        <v>108</v>
      </c>
      <c r="G6" s="1" t="s">
        <v>111</v>
      </c>
      <c r="H6" s="1" t="s">
        <v>112</v>
      </c>
      <c r="I6" s="1" t="s">
        <v>136</v>
      </c>
      <c r="J6" s="1" t="s">
        <v>114</v>
      </c>
      <c r="K6" s="1" t="s">
        <v>136</v>
      </c>
      <c r="L6" s="1" t="s">
        <v>136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137</v>
      </c>
      <c r="R6" s="1" t="s">
        <v>119</v>
      </c>
      <c r="S6" s="1" t="s">
        <v>120</v>
      </c>
      <c r="T6" s="1" t="s">
        <v>121</v>
      </c>
    </row>
    <row r="7" s="1" customFormat="1" ht="12.75" spans="1:20">
      <c r="A7" s="3">
        <v>16888031899</v>
      </c>
      <c r="B7" s="1" t="s">
        <v>108</v>
      </c>
      <c r="C7" s="1" t="s">
        <v>138</v>
      </c>
      <c r="D7" s="1" t="s">
        <v>139</v>
      </c>
      <c r="E7" s="1" t="s">
        <v>140</v>
      </c>
      <c r="F7" s="1" t="s">
        <v>108</v>
      </c>
      <c r="G7" s="1" t="s">
        <v>111</v>
      </c>
      <c r="H7" s="1" t="s">
        <v>112</v>
      </c>
      <c r="I7" s="1" t="s">
        <v>141</v>
      </c>
      <c r="J7" s="1" t="s">
        <v>114</v>
      </c>
      <c r="K7" s="1" t="s">
        <v>141</v>
      </c>
      <c r="L7" s="1" t="s">
        <v>141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142</v>
      </c>
      <c r="R7" s="1" t="s">
        <v>119</v>
      </c>
      <c r="S7" s="1" t="s">
        <v>120</v>
      </c>
      <c r="T7" s="1" t="s">
        <v>121</v>
      </c>
    </row>
    <row r="8" s="1" customFormat="1" ht="12.75" spans="1:20">
      <c r="A8" s="3">
        <v>16887453143</v>
      </c>
      <c r="B8" s="1" t="s">
        <v>108</v>
      </c>
      <c r="C8" s="1" t="s">
        <v>143</v>
      </c>
      <c r="D8" s="1" t="s">
        <v>144</v>
      </c>
      <c r="E8" s="1" t="s">
        <v>145</v>
      </c>
      <c r="F8" s="1" t="s">
        <v>108</v>
      </c>
      <c r="G8" s="1" t="s">
        <v>111</v>
      </c>
      <c r="H8" s="1" t="s">
        <v>112</v>
      </c>
      <c r="I8" s="1" t="s">
        <v>136</v>
      </c>
      <c r="J8" s="1" t="s">
        <v>114</v>
      </c>
      <c r="K8" s="1" t="s">
        <v>136</v>
      </c>
      <c r="L8" s="1" t="s">
        <v>136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146</v>
      </c>
      <c r="R8" s="1" t="s">
        <v>119</v>
      </c>
      <c r="S8" s="1" t="s">
        <v>120</v>
      </c>
      <c r="T8" s="1" t="s">
        <v>121</v>
      </c>
    </row>
    <row r="9" s="1" customFormat="1" ht="12.75" spans="1:20">
      <c r="A9" s="3">
        <v>16887303675</v>
      </c>
      <c r="B9" s="1" t="s">
        <v>108</v>
      </c>
      <c r="C9" s="1" t="s">
        <v>147</v>
      </c>
      <c r="D9" s="1" t="s">
        <v>148</v>
      </c>
      <c r="E9" s="1" t="s">
        <v>65</v>
      </c>
      <c r="F9" s="1" t="s">
        <v>108</v>
      </c>
      <c r="G9" s="1" t="s">
        <v>111</v>
      </c>
      <c r="H9" s="1" t="s">
        <v>112</v>
      </c>
      <c r="I9" s="1" t="s">
        <v>149</v>
      </c>
      <c r="J9" s="1" t="s">
        <v>114</v>
      </c>
      <c r="K9" s="1" t="s">
        <v>149</v>
      </c>
      <c r="L9" s="1" t="s">
        <v>149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150</v>
      </c>
      <c r="R9" s="1" t="s">
        <v>119</v>
      </c>
      <c r="S9" s="1" t="s">
        <v>120</v>
      </c>
      <c r="T9" s="1" t="s">
        <v>121</v>
      </c>
    </row>
    <row r="10" s="1" customFormat="1" ht="12.75" spans="1:20">
      <c r="A10" s="3">
        <v>16887007343</v>
      </c>
      <c r="B10" s="1" t="s">
        <v>108</v>
      </c>
      <c r="C10" s="1" t="s">
        <v>151</v>
      </c>
      <c r="D10" s="1" t="s">
        <v>152</v>
      </c>
      <c r="E10" s="1" t="s">
        <v>61</v>
      </c>
      <c r="F10" s="1" t="s">
        <v>108</v>
      </c>
      <c r="G10" s="1" t="s">
        <v>111</v>
      </c>
      <c r="H10" s="1" t="s">
        <v>112</v>
      </c>
      <c r="I10" s="1" t="s">
        <v>153</v>
      </c>
      <c r="J10" s="1" t="s">
        <v>114</v>
      </c>
      <c r="K10" s="1" t="s">
        <v>153</v>
      </c>
      <c r="L10" s="1" t="s">
        <v>153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154</v>
      </c>
      <c r="R10" s="1" t="s">
        <v>119</v>
      </c>
      <c r="S10" s="1" t="s">
        <v>120</v>
      </c>
      <c r="T10" s="1" t="s">
        <v>121</v>
      </c>
    </row>
    <row r="11" s="1" customFormat="1" ht="12.75" spans="1:20">
      <c r="A11" s="3">
        <v>16886473783</v>
      </c>
      <c r="B11" s="1" t="s">
        <v>108</v>
      </c>
      <c r="C11" s="1" t="s">
        <v>155</v>
      </c>
      <c r="D11" s="1" t="s">
        <v>156</v>
      </c>
      <c r="E11" s="1" t="s">
        <v>157</v>
      </c>
      <c r="F11" s="1" t="s">
        <v>108</v>
      </c>
      <c r="G11" s="1" t="s">
        <v>111</v>
      </c>
      <c r="H11" s="1" t="s">
        <v>112</v>
      </c>
      <c r="I11" s="1" t="s">
        <v>158</v>
      </c>
      <c r="J11" s="1" t="s">
        <v>114</v>
      </c>
      <c r="K11" s="1" t="s">
        <v>158</v>
      </c>
      <c r="L11" s="1" t="s">
        <v>158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159</v>
      </c>
      <c r="R11" s="1" t="s">
        <v>119</v>
      </c>
      <c r="S11" s="1" t="s">
        <v>120</v>
      </c>
      <c r="T11" s="1" t="s">
        <v>121</v>
      </c>
    </row>
    <row r="12" s="1" customFormat="1" ht="12.75" spans="1:20">
      <c r="A12" s="3">
        <v>16885754594</v>
      </c>
      <c r="B12" s="1" t="s">
        <v>160</v>
      </c>
      <c r="C12" s="1" t="s">
        <v>161</v>
      </c>
      <c r="D12" s="1" t="s">
        <v>162</v>
      </c>
      <c r="E12" s="1" t="s">
        <v>55</v>
      </c>
      <c r="F12" s="1" t="s">
        <v>108</v>
      </c>
      <c r="G12" s="1" t="s">
        <v>111</v>
      </c>
      <c r="H12" s="1" t="s">
        <v>112</v>
      </c>
      <c r="I12" s="1" t="s">
        <v>163</v>
      </c>
      <c r="J12" s="1" t="s">
        <v>114</v>
      </c>
      <c r="K12" s="1" t="s">
        <v>163</v>
      </c>
      <c r="L12" s="1" t="s">
        <v>163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164</v>
      </c>
      <c r="R12" s="1" t="s">
        <v>119</v>
      </c>
      <c r="S12" s="1" t="s">
        <v>120</v>
      </c>
      <c r="T12" s="1" t="s">
        <v>121</v>
      </c>
    </row>
    <row r="13" s="1" customFormat="1" ht="12.75" spans="1:20">
      <c r="A13" s="3">
        <v>16865157531</v>
      </c>
      <c r="B13" s="1" t="s">
        <v>165</v>
      </c>
      <c r="C13" s="1" t="s">
        <v>166</v>
      </c>
      <c r="D13" s="1" t="s">
        <v>167</v>
      </c>
      <c r="E13" s="1" t="s">
        <v>48</v>
      </c>
      <c r="F13" s="1" t="s">
        <v>168</v>
      </c>
      <c r="G13" s="1" t="s">
        <v>111</v>
      </c>
      <c r="H13" s="1" t="s">
        <v>112</v>
      </c>
      <c r="I13" s="1" t="s">
        <v>169</v>
      </c>
      <c r="J13" s="1" t="s">
        <v>114</v>
      </c>
      <c r="K13" s="1" t="s">
        <v>169</v>
      </c>
      <c r="L13" s="1" t="s">
        <v>169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170</v>
      </c>
      <c r="R13" s="1" t="s">
        <v>119</v>
      </c>
      <c r="S13" s="1" t="s">
        <v>120</v>
      </c>
      <c r="T13" s="1" t="s">
        <v>121</v>
      </c>
    </row>
    <row r="14" s="1" customFormat="1" ht="12.75" spans="1:20">
      <c r="A14" s="3">
        <v>16865121060</v>
      </c>
      <c r="B14" s="1" t="s">
        <v>165</v>
      </c>
      <c r="C14" s="1" t="s">
        <v>171</v>
      </c>
      <c r="D14" s="1" t="s">
        <v>172</v>
      </c>
      <c r="E14" s="1" t="s">
        <v>45</v>
      </c>
      <c r="F14" s="1" t="s">
        <v>108</v>
      </c>
      <c r="G14" s="1" t="s">
        <v>111</v>
      </c>
      <c r="H14" s="1" t="s">
        <v>112</v>
      </c>
      <c r="I14" s="1" t="s">
        <v>173</v>
      </c>
      <c r="J14" s="1" t="s">
        <v>114</v>
      </c>
      <c r="K14" s="1" t="s">
        <v>173</v>
      </c>
      <c r="L14" s="1" t="s">
        <v>173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174</v>
      </c>
      <c r="R14" s="1" t="s">
        <v>119</v>
      </c>
      <c r="S14" s="1" t="s">
        <v>120</v>
      </c>
      <c r="T14" s="1" t="s">
        <v>121</v>
      </c>
    </row>
    <row r="15" s="1" customFormat="1" ht="12.75" spans="1:20">
      <c r="A15" s="3">
        <v>16834326032</v>
      </c>
      <c r="B15" s="1" t="s">
        <v>175</v>
      </c>
      <c r="C15" s="1" t="s">
        <v>176</v>
      </c>
      <c r="D15" s="1" t="s">
        <v>177</v>
      </c>
      <c r="E15" s="1" t="s">
        <v>39</v>
      </c>
      <c r="F15" s="1" t="s">
        <v>168</v>
      </c>
      <c r="G15" s="1" t="s">
        <v>111</v>
      </c>
      <c r="H15" s="1" t="s">
        <v>112</v>
      </c>
      <c r="I15" s="1" t="s">
        <v>178</v>
      </c>
      <c r="J15" s="1" t="s">
        <v>114</v>
      </c>
      <c r="K15" s="1" t="s">
        <v>178</v>
      </c>
      <c r="L15" s="1" t="s">
        <v>178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179</v>
      </c>
      <c r="R15" s="1" t="s">
        <v>119</v>
      </c>
      <c r="S15" s="1" t="s">
        <v>120</v>
      </c>
      <c r="T15" s="1" t="s">
        <v>121</v>
      </c>
    </row>
    <row r="16" s="1" customFormat="1" ht="12.75" spans="1:20">
      <c r="A16" s="3">
        <v>16809870236</v>
      </c>
      <c r="B16" s="1" t="s">
        <v>180</v>
      </c>
      <c r="C16" s="1" t="s">
        <v>181</v>
      </c>
      <c r="D16" s="1" t="s">
        <v>182</v>
      </c>
      <c r="E16" s="1" t="s">
        <v>183</v>
      </c>
      <c r="F16" s="1" t="s">
        <v>108</v>
      </c>
      <c r="G16" s="1" t="s">
        <v>111</v>
      </c>
      <c r="H16" s="1" t="s">
        <v>112</v>
      </c>
      <c r="I16" s="1" t="s">
        <v>184</v>
      </c>
      <c r="J16" s="1" t="s">
        <v>114</v>
      </c>
      <c r="K16" s="1" t="s">
        <v>184</v>
      </c>
      <c r="L16" s="1" t="s">
        <v>184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185</v>
      </c>
      <c r="R16" s="1" t="s">
        <v>119</v>
      </c>
      <c r="S16" s="1" t="s">
        <v>120</v>
      </c>
      <c r="T16" s="1" t="s">
        <v>121</v>
      </c>
    </row>
    <row r="17" s="1" customFormat="1" ht="12.75" spans="1:20">
      <c r="A17" s="3">
        <v>16799512886</v>
      </c>
      <c r="B17" s="1" t="s">
        <v>186</v>
      </c>
      <c r="C17" s="1" t="s">
        <v>187</v>
      </c>
      <c r="D17" s="1" t="s">
        <v>188</v>
      </c>
      <c r="E17" s="1" t="s">
        <v>189</v>
      </c>
      <c r="F17" s="1" t="s">
        <v>160</v>
      </c>
      <c r="G17" s="1" t="s">
        <v>111</v>
      </c>
      <c r="H17" s="1" t="s">
        <v>112</v>
      </c>
      <c r="I17" s="1" t="s">
        <v>190</v>
      </c>
      <c r="J17" s="1" t="s">
        <v>114</v>
      </c>
      <c r="K17" s="1" t="s">
        <v>190</v>
      </c>
      <c r="L17" s="1" t="s">
        <v>190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191</v>
      </c>
      <c r="R17" s="1" t="s">
        <v>119</v>
      </c>
      <c r="S17" s="1" t="s">
        <v>120</v>
      </c>
      <c r="T17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2021-12-15T01:51:41Z</dcterms:created>
  <dcterms:modified xsi:type="dcterms:W3CDTF">2021-12-15T02:24:39Z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AEA9FB2106AF4059B393A33EC802657B</vt:lpwstr>
  </property>
  <property fmtid="{D5CDD505-2E9C-101B-9397-08002B2CF9AE}" pid="3" name="KSOProductBuildVer">
    <vt:lpwstr>2052-11.1.0.11115</vt:lpwstr>
  </property>
</Properties>
</file>