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<sst xmlns="http://schemas.openxmlformats.org/spreadsheetml/2006/main" count="252" uniqueCount="114">
  <si>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</si>
  <si>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</si>
  <si>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</si>
  <si>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</si>
  <si>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</si>
  <si>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</si>
  <si>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</si>
  <si>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</si>
  <si>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</si>
  <si>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</si>
  <si>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</si>
  <si>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</si>
  <si>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</si>
  <si>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</si>
  <si>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</si>
  <si>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</si>
  <si>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</si>
  <si>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</si>
  <si>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</si>
  <si>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</si>
  <si>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</si>
  <si>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</si>
  <si>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</si>
  <si>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</si>
  <si>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</si>
  <si>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</si>
  <si>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</si>
  <si>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[长沙]喆啡酒店(长沙湘雅附二梓园路店)(67325202)</t>
  </si>
  <si>
    <t>啡凡景观双床房&lt;双人入住&gt;&lt;内宾&gt;&lt;预付&gt;&lt;无早&gt;</t>
  </si>
  <si>
    <t>CNY</t>
  </si>
  <si>
    <t>陈惠</t>
  </si>
  <si>
    <t>CA363211216CNY</t>
  </si>
  <si>
    <t>未提现</t>
  </si>
  <si>
    <t>携程开票</t>
  </si>
  <si>
    <t>[梅州]梅州麓湖山酒店(67856423)</t>
  </si>
  <si>
    <t>豪华大床房&lt;大床&gt;&lt;特惠专享&gt;&lt;双人入住&gt;&lt;无早&gt;</t>
  </si>
  <si>
    <t>聂兵所,张晓宁</t>
  </si>
  <si>
    <t>公寓特惠双床房&lt;双人入住&gt;&lt;内宾&gt;&lt;预付&gt;&lt;双早&gt;&lt;新酒店礼盒&gt;</t>
  </si>
  <si>
    <t>王华</t>
  </si>
  <si>
    <t>[德钦]德钦奔子栏丽世酒店(79656169)</t>
  </si>
  <si>
    <t>尊尚大床房&lt;双人入住&gt;&lt;限量抢购&gt;&lt;双早&gt;&lt;铂金会员&gt;&lt;交叉用户机票，高铁，汽车，船票，用车&gt;</t>
  </si>
  <si>
    <t>张伟</t>
  </si>
  <si>
    <t>[上海]上海虹桥绿地铂骊酒店(67322562)</t>
  </si>
  <si>
    <t>高级双床房&lt;双人入住&gt;&lt;内宾&gt;&lt;预付&gt;&lt;无早&gt;</t>
  </si>
  <si>
    <t>张英杰</t>
  </si>
  <si>
    <t>76350SC005872</t>
  </si>
  <si>
    <t>[杭州]丽呈布鲁克酒店(杭州西溪天堂)(82786302)</t>
  </si>
  <si>
    <t>精选大床房&lt;双人入住&gt;&lt;中宾&gt;&lt;无早&gt;</t>
  </si>
  <si>
    <t>许梅琴</t>
  </si>
  <si>
    <t>[金华]锦江之星(金华宾虹路店)(68394978)</t>
  </si>
  <si>
    <t>标准房C&lt;双人入住&gt;&lt;内宾&gt;&lt;预付&gt;&lt;无早&gt;</t>
  </si>
  <si>
    <t>王军浩</t>
  </si>
  <si>
    <t>，</t>
  </si>
  <si>
    <t>A211216092804481</t>
  </si>
  <si>
    <t>A211216092924481</t>
  </si>
  <si>
    <t>A211216093004481</t>
  </si>
  <si>
    <t>CNY / HKD 当前参考汇率: 1.223909954</t>
  </si>
  <si>
    <t>总计： 3067.91 CNY/
3754.85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</si>
  <si>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</si>
  <si>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</si>
  <si>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</si>
  <si>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</si>
  <si>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</si>
  <si>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</si>
  <si>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</si>
  <si>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</si>
  <si>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</si>
  <si>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</si>
  <si>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</si>
  <si>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</si>
  <si>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</si>
  <si>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</si>
  <si>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</si>
  <si>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</si>
  <si>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</si>
  <si>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2021-11-30</t>
  </si>
  <si>
    <t>2320247</t>
  </si>
  <si>
    <t>锦江之星(金华宾虹路店)</t>
  </si>
  <si>
    <t>2021-12-01</t>
  </si>
  <si>
    <t>退房日周结</t>
  </si>
  <si>
    <t>156.87</t>
  </si>
  <si>
    <t>RMB</t>
  </si>
  <si>
    <t>0</t>
  </si>
  <si>
    <t>0.00</t>
  </si>
  <si>
    <t>携程国内直连(DD)</t>
  </si>
  <si>
    <t>2021-11-30 20:12:33</t>
  </si>
  <si>
    <t>否</t>
  </si>
  <si>
    <t>汇智国际旅游发展有限公司</t>
  </si>
  <si>
    <t>直连</t>
  </si>
  <si>
    <t>2320002</t>
  </si>
  <si>
    <t>丽呈布鲁克酒店(杭州西溪天堂)</t>
  </si>
  <si>
    <t>210.12</t>
  </si>
  <si>
    <t>2021-11-30 18:16:56</t>
  </si>
  <si>
    <t>直采</t>
  </si>
  <si>
    <t>2319997</t>
  </si>
  <si>
    <t>上海虹桥绿地铂骊酒店</t>
  </si>
  <si>
    <t>426.38</t>
  </si>
  <si>
    <t>2021-11-30 18:24:59</t>
  </si>
  <si>
    <t>2319557</t>
  </si>
  <si>
    <t>茶马道奔子栏丽世酒店</t>
  </si>
  <si>
    <t>920.00</t>
  </si>
  <si>
    <t>2021-11-30 14:15:43</t>
  </si>
  <si>
    <t>2319525</t>
  </si>
  <si>
    <t>梅州麓湖山酒店</t>
  </si>
  <si>
    <t>270.17</t>
  </si>
  <si>
    <t>2021-11-30 13:16:49</t>
  </si>
  <si>
    <t>Saas酒店</t>
  </si>
  <si>
    <t>2319393</t>
  </si>
  <si>
    <t>780.48</t>
  </si>
  <si>
    <t>2021-11-30 11:41:45</t>
  </si>
  <si>
    <t>2319270</t>
  </si>
  <si>
    <t>喆啡酒店(长沙湘雅附二梓园路店)</t>
  </si>
  <si>
    <t>303.89</t>
  </si>
  <si>
    <t>2021-11-30 10:06:53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</si>
</sst>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9" fillId="29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16890470624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44530</v>
      </c>
      <c r="G2" s="5">
        <v>44531</v>
      </c>
      <c r="H2" s="4">
        <v>1</v>
      </c>
      <c r="I2" s="4">
        <v>1</v>
      </c>
      <c r="J2" s="4">
        <v>1</v>
      </c>
      <c r="K2" s="4" t="s">
        <v>29</v>
      </c>
      <c r="L2" s="4">
        <v>303.89</v>
      </c>
      <c r="M2" s="4">
        <v>303.89</v>
      </c>
      <c r="N2" s="4" t="s">
        <v>30</v>
      </c>
      <c r="O2" s="4" t="s">
        <v>31</v>
      </c>
      <c r="P2" s="4" t="s">
        <v>32</v>
      </c>
      <c r="Q2" s="4">
        <v>0</v>
      </c>
      <c r="R2" s="6">
        <v>44530</v>
      </c>
      <c r="S2" s="5">
        <v>44546</v>
      </c>
      <c r="T2" s="4" t="s">
        <v>33</v>
      </c>
      <c r="U2" s="4">
        <v>303.89</v>
      </c>
      <c r="V2" s="4">
        <v>0</v>
      </c>
      <c r="W2" s="4">
        <v>0</v>
      </c>
      <c r="X2" s="4">
        <v>2319270</v>
      </c>
      <c r="Y2" s="4">
        <v>104068150514</v>
      </c>
    </row>
    <row r="3" s="4" customFormat="1" spans="1:25">
      <c r="A3" s="4">
        <v>16892803726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44530</v>
      </c>
      <c r="G3" s="5">
        <v>44531</v>
      </c>
      <c r="H3" s="4">
        <v>2</v>
      </c>
      <c r="I3" s="4">
        <v>1</v>
      </c>
      <c r="J3" s="4">
        <v>2</v>
      </c>
      <c r="K3" s="4" t="s">
        <v>29</v>
      </c>
      <c r="L3" s="4">
        <v>780.48</v>
      </c>
      <c r="M3" s="4">
        <v>780.48</v>
      </c>
      <c r="N3" s="4" t="s">
        <v>36</v>
      </c>
      <c r="O3" s="4" t="s">
        <v>31</v>
      </c>
      <c r="P3" s="4" t="s">
        <v>32</v>
      </c>
      <c r="Q3" s="4">
        <v>0</v>
      </c>
      <c r="R3" s="6">
        <v>44530</v>
      </c>
      <c r="S3" s="5">
        <v>44546</v>
      </c>
      <c r="T3" s="4" t="s">
        <v>33</v>
      </c>
      <c r="U3" s="4">
        <v>780.48</v>
      </c>
      <c r="V3" s="4">
        <v>0</v>
      </c>
      <c r="W3" s="4">
        <v>0</v>
      </c>
      <c r="X3" s="4">
        <v>2319393</v>
      </c>
      <c r="Y3" s="4">
        <v>639964</v>
      </c>
    </row>
    <row r="4" s="4" customFormat="1" spans="1:25">
      <c r="A4" s="4">
        <v>16893749994</v>
      </c>
      <c r="B4" s="4" t="s">
        <v>25</v>
      </c>
      <c r="C4" s="4" t="s">
        <v>26</v>
      </c>
      <c r="D4" s="4" t="s">
        <v>34</v>
      </c>
      <c r="E4" s="4" t="s">
        <v>37</v>
      </c>
      <c r="F4" s="5">
        <v>44530</v>
      </c>
      <c r="G4" s="5">
        <v>44531</v>
      </c>
      <c r="H4" s="4">
        <v>1</v>
      </c>
      <c r="I4" s="4">
        <v>1</v>
      </c>
      <c r="J4" s="4">
        <v>1</v>
      </c>
      <c r="K4" s="4" t="s">
        <v>29</v>
      </c>
      <c r="L4" s="4">
        <v>270.17</v>
      </c>
      <c r="M4" s="4">
        <v>270.17</v>
      </c>
      <c r="N4" s="4" t="s">
        <v>38</v>
      </c>
      <c r="O4" s="4" t="s">
        <v>31</v>
      </c>
      <c r="P4" s="4" t="s">
        <v>32</v>
      </c>
      <c r="Q4" s="4">
        <v>0</v>
      </c>
      <c r="R4" s="6">
        <v>44530</v>
      </c>
      <c r="S4" s="5">
        <v>44546</v>
      </c>
      <c r="T4" s="4" t="s">
        <v>33</v>
      </c>
      <c r="U4" s="4">
        <v>270.17</v>
      </c>
      <c r="V4" s="4">
        <v>0</v>
      </c>
      <c r="W4" s="4">
        <v>0</v>
      </c>
      <c r="X4" s="4">
        <v>2319525</v>
      </c>
      <c r="Y4" s="4">
        <v>511864</v>
      </c>
    </row>
    <row r="5" s="4" customFormat="1" spans="1:25">
      <c r="A5" s="4">
        <v>16893916798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44530</v>
      </c>
      <c r="G5" s="5">
        <v>44531</v>
      </c>
      <c r="H5" s="4">
        <v>1</v>
      </c>
      <c r="I5" s="4">
        <v>1</v>
      </c>
      <c r="J5" s="4">
        <v>1</v>
      </c>
      <c r="K5" s="4" t="s">
        <v>29</v>
      </c>
      <c r="L5" s="4">
        <v>920</v>
      </c>
      <c r="M5" s="4">
        <v>920</v>
      </c>
      <c r="N5" s="4" t="s">
        <v>41</v>
      </c>
      <c r="O5" s="4" t="s">
        <v>31</v>
      </c>
      <c r="P5" s="4" t="s">
        <v>32</v>
      </c>
      <c r="Q5" s="4">
        <v>0</v>
      </c>
      <c r="R5" s="6">
        <v>44530</v>
      </c>
      <c r="S5" s="5">
        <v>44546</v>
      </c>
      <c r="T5" s="4" t="s">
        <v>33</v>
      </c>
      <c r="U5" s="4">
        <v>920</v>
      </c>
      <c r="V5" s="4">
        <v>0</v>
      </c>
      <c r="W5" s="4">
        <v>0</v>
      </c>
      <c r="X5" s="4">
        <v>2319557</v>
      </c>
      <c r="Y5" s="4">
        <v>2111300002</v>
      </c>
    </row>
    <row r="6" s="4" customFormat="1" spans="1:25">
      <c r="A6" s="4">
        <v>16895019473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44530</v>
      </c>
      <c r="G6" s="5">
        <v>44531</v>
      </c>
      <c r="H6" s="4">
        <v>1</v>
      </c>
      <c r="I6" s="4">
        <v>1</v>
      </c>
      <c r="J6" s="4">
        <v>1</v>
      </c>
      <c r="K6" s="4" t="s">
        <v>29</v>
      </c>
      <c r="L6" s="4">
        <v>426.38</v>
      </c>
      <c r="M6" s="4">
        <v>426.38</v>
      </c>
      <c r="N6" s="4" t="s">
        <v>44</v>
      </c>
      <c r="O6" s="4" t="s">
        <v>31</v>
      </c>
      <c r="P6" s="4" t="s">
        <v>32</v>
      </c>
      <c r="Q6" s="4">
        <v>0</v>
      </c>
      <c r="R6" s="6">
        <v>44530</v>
      </c>
      <c r="S6" s="5">
        <v>44546</v>
      </c>
      <c r="T6" s="4" t="s">
        <v>33</v>
      </c>
      <c r="U6" s="4">
        <v>426.38</v>
      </c>
      <c r="V6" s="4">
        <v>0</v>
      </c>
      <c r="W6" s="4">
        <v>0</v>
      </c>
      <c r="X6" s="4">
        <v>2319997</v>
      </c>
      <c r="Y6" s="4" t="s">
        <v>45</v>
      </c>
    </row>
    <row r="7" s="4" customFormat="1" spans="1:25">
      <c r="A7" s="4">
        <v>16895031392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44530</v>
      </c>
      <c r="G7" s="5">
        <v>44531</v>
      </c>
      <c r="H7" s="4">
        <v>1</v>
      </c>
      <c r="I7" s="4">
        <v>1</v>
      </c>
      <c r="J7" s="4">
        <v>1</v>
      </c>
      <c r="K7" s="4" t="s">
        <v>29</v>
      </c>
      <c r="L7" s="4">
        <v>210.12</v>
      </c>
      <c r="M7" s="4">
        <v>210.12</v>
      </c>
      <c r="N7" s="4" t="s">
        <v>48</v>
      </c>
      <c r="O7" s="4" t="s">
        <v>31</v>
      </c>
      <c r="P7" s="4" t="s">
        <v>32</v>
      </c>
      <c r="Q7" s="4">
        <v>0</v>
      </c>
      <c r="R7" s="6">
        <v>44530</v>
      </c>
      <c r="S7" s="5">
        <v>44546</v>
      </c>
      <c r="T7" s="4" t="s">
        <v>33</v>
      </c>
      <c r="U7" s="4">
        <v>210.12</v>
      </c>
      <c r="V7" s="4">
        <v>0</v>
      </c>
      <c r="W7" s="4">
        <v>0</v>
      </c>
      <c r="X7" s="4">
        <v>2320002</v>
      </c>
      <c r="Y7" s="4">
        <v>527470</v>
      </c>
    </row>
    <row r="8" s="4" customFormat="1" spans="1:25">
      <c r="A8" s="4">
        <v>16895578373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44530</v>
      </c>
      <c r="G8" s="5">
        <v>44531</v>
      </c>
      <c r="H8" s="4">
        <v>1</v>
      </c>
      <c r="I8" s="4">
        <v>1</v>
      </c>
      <c r="J8" s="4">
        <v>1</v>
      </c>
      <c r="K8" s="4" t="s">
        <v>29</v>
      </c>
      <c r="L8" s="4">
        <v>156.87</v>
      </c>
      <c r="M8" s="4">
        <v>156.87</v>
      </c>
      <c r="N8" s="4" t="s">
        <v>51</v>
      </c>
      <c r="O8" s="4" t="s">
        <v>31</v>
      </c>
      <c r="P8" s="4" t="s">
        <v>32</v>
      </c>
      <c r="Q8" s="4">
        <v>0</v>
      </c>
      <c r="R8" s="6">
        <v>44530</v>
      </c>
      <c r="S8" s="5">
        <v>44546</v>
      </c>
      <c r="T8" s="4" t="s">
        <v>33</v>
      </c>
      <c r="U8" s="4">
        <v>156.87</v>
      </c>
      <c r="V8" s="4">
        <v>0</v>
      </c>
      <c r="W8" s="4">
        <v>0</v>
      </c>
      <c r="X8" s="4">
        <v>2320247</v>
      </c>
      <c r="Y8" s="4">
        <v>104069756854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4" sqref="A14:E18"/>
    </sheetView>
  </sheetViews>
  <sheetFormatPr defaultColWidth="9" defaultRowHeight="13.5"/>
  <cols>
    <col min="1" max="1" width="11.75" style="4" customWidth="1"/>
    <col min="2" max="2" width="11.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9">
      <c r="A2" s="4">
        <v>16890470624</v>
      </c>
      <c r="B2" s="5">
        <v>44530</v>
      </c>
      <c r="C2" s="5">
        <v>44531</v>
      </c>
      <c r="D2" s="4">
        <v>303.89</v>
      </c>
      <c r="E2" s="4" t="str">
        <f>VLOOKUP(A2,HOP!A:L,12,0)</f>
        <v>303.89</v>
      </c>
      <c r="F2" s="4" t="str">
        <f>VLOOKUP(A2,HOP!A:C,3,0)</f>
        <v>2319270</v>
      </c>
      <c r="G2" s="4">
        <f>D2-E2</f>
        <v>0</v>
      </c>
      <c r="H2" s="4" t="str">
        <f>$H$1&amp;F2</f>
        <v>，2319270</v>
      </c>
      <c r="I2" s="4" t="str">
        <f>VLOOKUP(A2,HOP!A:T,20,0)</f>
        <v>直连</v>
      </c>
    </row>
    <row r="3" s="4" customFormat="1" spans="1:9">
      <c r="A3" s="4">
        <v>16892803726</v>
      </c>
      <c r="B3" s="5">
        <v>44530</v>
      </c>
      <c r="C3" s="5">
        <v>44531</v>
      </c>
      <c r="D3" s="4">
        <v>780.48</v>
      </c>
      <c r="E3" s="4" t="str">
        <f>VLOOKUP(A3,HOP!A:L,12,0)</f>
        <v>780.48</v>
      </c>
      <c r="F3" s="4" t="str">
        <f>VLOOKUP(A3,HOP!A:C,3,0)</f>
        <v>2319393</v>
      </c>
      <c r="G3" s="4">
        <f t="shared" ref="G3:G8" si="0">D3-E3</f>
        <v>0</v>
      </c>
      <c r="H3" s="4" t="str">
        <f t="shared" ref="H3:H8" si="1">$H$1&amp;F3</f>
        <v>，2319393</v>
      </c>
      <c r="I3" s="4" t="str">
        <f>VLOOKUP(A3,HOP!A:T,20,0)</f>
        <v>Saas酒店</v>
      </c>
    </row>
    <row r="4" s="4" customFormat="1" spans="1:9">
      <c r="A4" s="4">
        <v>16893749994</v>
      </c>
      <c r="B4" s="5">
        <v>44530</v>
      </c>
      <c r="C4" s="5">
        <v>44531</v>
      </c>
      <c r="D4" s="4">
        <v>270.17</v>
      </c>
      <c r="E4" s="4" t="str">
        <f>VLOOKUP(A4,HOP!A:L,12,0)</f>
        <v>270.17</v>
      </c>
      <c r="F4" s="4" t="str">
        <f>VLOOKUP(A4,HOP!A:C,3,0)</f>
        <v>2319525</v>
      </c>
      <c r="G4" s="4">
        <f t="shared" si="0"/>
        <v>0</v>
      </c>
      <c r="H4" s="4" t="str">
        <f t="shared" si="1"/>
        <v>，2319525</v>
      </c>
      <c r="I4" s="4" t="str">
        <f>VLOOKUP(A4,HOP!A:T,20,0)</f>
        <v>Saas酒店</v>
      </c>
    </row>
    <row r="5" s="4" customFormat="1" spans="1:9">
      <c r="A5" s="4">
        <v>16893916798</v>
      </c>
      <c r="B5" s="5">
        <v>44530</v>
      </c>
      <c r="C5" s="5">
        <v>44531</v>
      </c>
      <c r="D5" s="4">
        <v>920</v>
      </c>
      <c r="E5" s="4" t="str">
        <f>VLOOKUP(A5,HOP!A:L,12,0)</f>
        <v>920.00</v>
      </c>
      <c r="F5" s="4" t="str">
        <f>VLOOKUP(A5,HOP!A:C,3,0)</f>
        <v>2319557</v>
      </c>
      <c r="G5" s="4">
        <f t="shared" si="0"/>
        <v>0</v>
      </c>
      <c r="H5" s="4" t="str">
        <f t="shared" si="1"/>
        <v>，2319557</v>
      </c>
      <c r="I5" s="4" t="str">
        <f>VLOOKUP(A5,HOP!A:T,20,0)</f>
        <v>直采</v>
      </c>
    </row>
    <row r="6" s="4" customFormat="1" spans="1:9">
      <c r="A6" s="4">
        <v>16895019473</v>
      </c>
      <c r="B6" s="5">
        <v>44530</v>
      </c>
      <c r="C6" s="5">
        <v>44531</v>
      </c>
      <c r="D6" s="4">
        <v>426.38</v>
      </c>
      <c r="E6" s="4" t="str">
        <f>VLOOKUP(A6,HOP!A:L,12,0)</f>
        <v>426.38</v>
      </c>
      <c r="F6" s="4" t="str">
        <f>VLOOKUP(A6,HOP!A:C,3,0)</f>
        <v>2319997</v>
      </c>
      <c r="G6" s="4">
        <f t="shared" si="0"/>
        <v>0</v>
      </c>
      <c r="H6" s="4" t="str">
        <f t="shared" si="1"/>
        <v>，2319997</v>
      </c>
      <c r="I6" s="4" t="str">
        <f>VLOOKUP(A6,HOP!A:T,20,0)</f>
        <v>直连</v>
      </c>
    </row>
    <row r="7" s="4" customFormat="1" spans="1:9">
      <c r="A7" s="4">
        <v>16895031392</v>
      </c>
      <c r="B7" s="5">
        <v>44530</v>
      </c>
      <c r="C7" s="5">
        <v>44531</v>
      </c>
      <c r="D7" s="4">
        <v>210.12</v>
      </c>
      <c r="E7" s="4" t="str">
        <f>VLOOKUP(A7,HOP!A:L,12,0)</f>
        <v>210.12</v>
      </c>
      <c r="F7" s="4" t="str">
        <f>VLOOKUP(A7,HOP!A:C,3,0)</f>
        <v>2320002</v>
      </c>
      <c r="G7" s="4">
        <f t="shared" si="0"/>
        <v>0</v>
      </c>
      <c r="H7" s="4" t="str">
        <f t="shared" si="1"/>
        <v>，2320002</v>
      </c>
      <c r="I7" s="4" t="str">
        <f>VLOOKUP(A7,HOP!A:T,20,0)</f>
        <v>直采</v>
      </c>
    </row>
    <row r="8" s="4" customFormat="1" spans="1:9">
      <c r="A8" s="4">
        <v>16895578373</v>
      </c>
      <c r="B8" s="5">
        <v>44530</v>
      </c>
      <c r="C8" s="5">
        <v>44531</v>
      </c>
      <c r="D8" s="4">
        <v>156.87</v>
      </c>
      <c r="E8" s="4" t="str">
        <f>VLOOKUP(A8,HOP!A:L,12,0)</f>
        <v>156.87</v>
      </c>
      <c r="F8" s="4" t="str">
        <f>VLOOKUP(A8,HOP!A:C,3,0)</f>
        <v>2320247</v>
      </c>
      <c r="G8" s="4">
        <f t="shared" si="0"/>
        <v>0</v>
      </c>
      <c r="H8" s="4" t="str">
        <f t="shared" si="1"/>
        <v>，2320247</v>
      </c>
      <c r="I8" s="4" t="str">
        <f>VLOOKUP(A8,HOP!A:T,20,0)</f>
        <v>直连</v>
      </c>
    </row>
    <row r="10" spans="4:4">
      <c r="D10" s="4">
        <f>SUM(D2:D9)</f>
        <v>3067.91</v>
      </c>
    </row>
    <row r="14" spans="1:5">
      <c r="A14" s="4" t="s">
        <v>53</v>
      </c>
      <c r="D14" s="4">
        <v>1130.12</v>
      </c>
      <c r="E14" s="4">
        <v>1383.17</v>
      </c>
    </row>
    <row r="15" spans="1:5">
      <c r="A15" s="4" t="s">
        <v>54</v>
      </c>
      <c r="D15" s="4">
        <v>887.14</v>
      </c>
      <c r="E15" s="4">
        <v>1085.78</v>
      </c>
    </row>
    <row r="16" spans="1:5">
      <c r="A16" s="4" t="s">
        <v>55</v>
      </c>
      <c r="D16" s="4">
        <v>1050.65</v>
      </c>
      <c r="E16" s="4">
        <v>1285.9</v>
      </c>
    </row>
    <row r="17" spans="1:5">
      <c r="A17" s="4" t="s">
        <v>56</v>
      </c>
      <c r="D17" s="4">
        <f>SUM(D14:D16)</f>
        <v>3067.91</v>
      </c>
      <c r="E17" s="4">
        <f>SUM(E14:E16)</f>
        <v>3754.85</v>
      </c>
    </row>
    <row r="18" spans="1:1">
      <c r="A18" s="4" t="s">
        <v>57</v>
      </c>
    </row>
  </sheetData>
  <autoFilter ref="A1:XFD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</row>
    <row r="2" s="1" customFormat="1" spans="1:20">
      <c r="A2" s="3">
        <v>16895578373</v>
      </c>
      <c r="B2" s="1" t="s">
        <v>75</v>
      </c>
      <c r="C2" s="1" t="s">
        <v>76</v>
      </c>
      <c r="D2" s="1" t="s">
        <v>77</v>
      </c>
      <c r="E2" s="1" t="s">
        <v>51</v>
      </c>
      <c r="F2" s="1" t="s">
        <v>75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</row>
    <row r="3" s="1" customFormat="1" spans="1:20">
      <c r="A3" s="3">
        <v>16895031392</v>
      </c>
      <c r="B3" s="1" t="s">
        <v>75</v>
      </c>
      <c r="C3" s="1" t="s">
        <v>89</v>
      </c>
      <c r="D3" s="1" t="s">
        <v>90</v>
      </c>
      <c r="E3" s="1" t="s">
        <v>48</v>
      </c>
      <c r="F3" s="1" t="s">
        <v>75</v>
      </c>
      <c r="G3" s="1" t="s">
        <v>78</v>
      </c>
      <c r="H3" s="1" t="s">
        <v>79</v>
      </c>
      <c r="I3" s="1" t="s">
        <v>91</v>
      </c>
      <c r="J3" s="1" t="s">
        <v>81</v>
      </c>
      <c r="K3" s="1" t="s">
        <v>91</v>
      </c>
      <c r="L3" s="1" t="s">
        <v>91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92</v>
      </c>
      <c r="R3" s="1" t="s">
        <v>86</v>
      </c>
      <c r="S3" s="1" t="s">
        <v>87</v>
      </c>
      <c r="T3" s="1" t="s">
        <v>93</v>
      </c>
    </row>
    <row r="4" s="1" customFormat="1" spans="1:20">
      <c r="A4" s="3">
        <v>16895019473</v>
      </c>
      <c r="B4" s="1" t="s">
        <v>75</v>
      </c>
      <c r="C4" s="1" t="s">
        <v>94</v>
      </c>
      <c r="D4" s="1" t="s">
        <v>95</v>
      </c>
      <c r="E4" s="1" t="s">
        <v>44</v>
      </c>
      <c r="F4" s="1" t="s">
        <v>75</v>
      </c>
      <c r="G4" s="1" t="s">
        <v>78</v>
      </c>
      <c r="H4" s="1" t="s">
        <v>79</v>
      </c>
      <c r="I4" s="1" t="s">
        <v>96</v>
      </c>
      <c r="J4" s="1" t="s">
        <v>81</v>
      </c>
      <c r="K4" s="1" t="s">
        <v>96</v>
      </c>
      <c r="L4" s="1" t="s">
        <v>96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97</v>
      </c>
      <c r="R4" s="1" t="s">
        <v>86</v>
      </c>
      <c r="S4" s="1" t="s">
        <v>87</v>
      </c>
      <c r="T4" s="1" t="s">
        <v>88</v>
      </c>
    </row>
    <row r="5" s="1" customFormat="1" spans="1:20">
      <c r="A5" s="3">
        <v>16893916798</v>
      </c>
      <c r="B5" s="1" t="s">
        <v>75</v>
      </c>
      <c r="C5" s="1" t="s">
        <v>98</v>
      </c>
      <c r="D5" s="1" t="s">
        <v>99</v>
      </c>
      <c r="E5" s="1" t="s">
        <v>41</v>
      </c>
      <c r="F5" s="1" t="s">
        <v>75</v>
      </c>
      <c r="G5" s="1" t="s">
        <v>78</v>
      </c>
      <c r="H5" s="1" t="s">
        <v>79</v>
      </c>
      <c r="I5" s="1" t="s">
        <v>100</v>
      </c>
      <c r="J5" s="1" t="s">
        <v>81</v>
      </c>
      <c r="K5" s="1" t="s">
        <v>100</v>
      </c>
      <c r="L5" s="1" t="s">
        <v>100</v>
      </c>
      <c r="M5" s="1" t="s">
        <v>82</v>
      </c>
      <c r="N5" s="1" t="s">
        <v>82</v>
      </c>
      <c r="O5" s="1" t="s">
        <v>83</v>
      </c>
      <c r="P5" s="1" t="s">
        <v>84</v>
      </c>
      <c r="Q5" s="1" t="s">
        <v>101</v>
      </c>
      <c r="R5" s="1" t="s">
        <v>86</v>
      </c>
      <c r="S5" s="1" t="s">
        <v>87</v>
      </c>
      <c r="T5" s="1" t="s">
        <v>93</v>
      </c>
    </row>
    <row r="6" s="1" customFormat="1" spans="1:20">
      <c r="A6" s="3">
        <v>16893749994</v>
      </c>
      <c r="B6" s="1" t="s">
        <v>75</v>
      </c>
      <c r="C6" s="1" t="s">
        <v>102</v>
      </c>
      <c r="D6" s="1" t="s">
        <v>103</v>
      </c>
      <c r="E6" s="1" t="s">
        <v>38</v>
      </c>
      <c r="F6" s="1" t="s">
        <v>75</v>
      </c>
      <c r="G6" s="1" t="s">
        <v>78</v>
      </c>
      <c r="H6" s="1" t="s">
        <v>79</v>
      </c>
      <c r="I6" s="1" t="s">
        <v>104</v>
      </c>
      <c r="J6" s="1" t="s">
        <v>81</v>
      </c>
      <c r="K6" s="1" t="s">
        <v>104</v>
      </c>
      <c r="L6" s="1" t="s">
        <v>104</v>
      </c>
      <c r="M6" s="1" t="s">
        <v>82</v>
      </c>
      <c r="N6" s="1" t="s">
        <v>82</v>
      </c>
      <c r="O6" s="1" t="s">
        <v>83</v>
      </c>
      <c r="P6" s="1" t="s">
        <v>84</v>
      </c>
      <c r="Q6" s="1" t="s">
        <v>105</v>
      </c>
      <c r="R6" s="1" t="s">
        <v>86</v>
      </c>
      <c r="S6" s="1" t="s">
        <v>87</v>
      </c>
      <c r="T6" s="1" t="s">
        <v>106</v>
      </c>
    </row>
    <row r="7" s="1" customFormat="1" spans="1:20">
      <c r="A7" s="3">
        <v>16892803726</v>
      </c>
      <c r="B7" s="1" t="s">
        <v>75</v>
      </c>
      <c r="C7" s="1" t="s">
        <v>107</v>
      </c>
      <c r="D7" s="1" t="s">
        <v>103</v>
      </c>
      <c r="E7" s="1" t="s">
        <v>36</v>
      </c>
      <c r="F7" s="1" t="s">
        <v>75</v>
      </c>
      <c r="G7" s="1" t="s">
        <v>78</v>
      </c>
      <c r="H7" s="1" t="s">
        <v>79</v>
      </c>
      <c r="I7" s="1" t="s">
        <v>108</v>
      </c>
      <c r="J7" s="1" t="s">
        <v>81</v>
      </c>
      <c r="K7" s="1" t="s">
        <v>108</v>
      </c>
      <c r="L7" s="1" t="s">
        <v>108</v>
      </c>
      <c r="M7" s="1" t="s">
        <v>82</v>
      </c>
      <c r="N7" s="1" t="s">
        <v>82</v>
      </c>
      <c r="O7" s="1" t="s">
        <v>83</v>
      </c>
      <c r="P7" s="1" t="s">
        <v>84</v>
      </c>
      <c r="Q7" s="1" t="s">
        <v>109</v>
      </c>
      <c r="R7" s="1" t="s">
        <v>86</v>
      </c>
      <c r="S7" s="1" t="s">
        <v>87</v>
      </c>
      <c r="T7" s="1" t="s">
        <v>106</v>
      </c>
    </row>
    <row r="8" s="1" customFormat="1" spans="1:20">
      <c r="A8" s="3">
        <v>16890470624</v>
      </c>
      <c r="B8" s="1" t="s">
        <v>75</v>
      </c>
      <c r="C8" s="1" t="s">
        <v>110</v>
      </c>
      <c r="D8" s="1" t="s">
        <v>111</v>
      </c>
      <c r="E8" s="1" t="s">
        <v>30</v>
      </c>
      <c r="F8" s="1" t="s">
        <v>75</v>
      </c>
      <c r="G8" s="1" t="s">
        <v>78</v>
      </c>
      <c r="H8" s="1" t="s">
        <v>79</v>
      </c>
      <c r="I8" s="1" t="s">
        <v>112</v>
      </c>
      <c r="J8" s="1" t="s">
        <v>81</v>
      </c>
      <c r="K8" s="1" t="s">
        <v>112</v>
      </c>
      <c r="L8" s="1" t="s">
        <v>112</v>
      </c>
      <c r="M8" s="1" t="s">
        <v>82</v>
      </c>
      <c r="N8" s="1" t="s">
        <v>82</v>
      </c>
      <c r="O8" s="1" t="s">
        <v>83</v>
      </c>
      <c r="P8" s="1" t="s">
        <v>84</v>
      </c>
      <c r="Q8" s="1" t="s">
        <v>113</v>
      </c>
      <c r="R8" s="1" t="s">
        <v>86</v>
      </c>
      <c r="S8" s="1" t="s">
        <v>87</v>
      </c>
      <c r="T8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2021-12-16T01:23:32Z</dcterms:created>
  <dcterms:modified xsi:type="dcterms:W3CDTF">2021-12-16T01:30:36Z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D5948C8A46354340BE7368A97FA6F5E0</vt:lpwstr>
  </property>
  <property fmtid="{D5CDD505-2E9C-101B-9397-08002B2CF9AE}" pid="3" name="KSOProductBuildVer">
    <vt:lpwstr>2052-11.1.0.11115</vt:lpwstr>
  </property>
</Properties>
</file>