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<sst xmlns="http://schemas.openxmlformats.org/spreadsheetml/2006/main" count="550" uniqueCount="227">
  <si>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</si>
  <si>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</si>
  <si>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</si>
  <si>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</si>
  <si>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</si>
  <si>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</si>
  <si>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</si>
  <si>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</si>
  <si>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</si>
  <si>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</si>
  <si>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</si>
  <si>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</si>
  <si>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</si>
  <si>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</si>
  <si>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</si>
  <si>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</si>
  <si>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</si>
  <si>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</si>
  <si>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</si>
  <si>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</si>
  <si>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</si>
  <si>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</si>
  <si>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</si>
  <si>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</si>
  <si>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</si>
  <si>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</si>
  <si>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</si>
  <si>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[芝加哥]芝加哥喜来登大酒店(Sheraton Grand Chicago)(55478291)</t>
  </si>
  <si>
    <t>河景特大床房&lt;不退款&gt;&lt;2人入住&gt;</t>
  </si>
  <si>
    <t>HKD</t>
  </si>
  <si>
    <t>Esquivel/Daniela</t>
  </si>
  <si>
    <t>CA13030211216HKD</t>
  </si>
  <si>
    <t>未提现</t>
  </si>
  <si>
    <t>携程开票</t>
  </si>
  <si>
    <t>[墨西哥城]墨西哥城JW万豪酒店(JW Marriott Hotel Mexico City)(55611792)</t>
  </si>
  <si>
    <t>豪华1特大床客房&lt;不退款&gt;&lt;2人入住&gt;</t>
  </si>
  <si>
    <t>Pham/Taylor Ryan</t>
  </si>
  <si>
    <t>[万锦]多伦多马克姆万豪酒店(Toronto Marriott Markham)(60480442)</t>
  </si>
  <si>
    <t>庭景特大床房&lt;不退款&gt;&lt;2人入住&gt;</t>
  </si>
  <si>
    <t>Tran/Binh Huy,Zhang/Min</t>
  </si>
  <si>
    <t>[新山]希思尔新山酒店(Thistle Johor Bahru)(55402666)</t>
  </si>
  <si>
    <t>海景豪华特大床房&lt;不退款&gt;&lt;2人入住&gt;</t>
  </si>
  <si>
    <t>MUHAMAD/MURZAMAN</t>
  </si>
  <si>
    <t>101057536；4141012</t>
  </si>
  <si>
    <t>ZHUGE/JIAMIN</t>
  </si>
  <si>
    <t>[拉斯维加斯]OYO赌场酒店(OYO hotel and casino)(60493870)</t>
  </si>
  <si>
    <t>客房（2张双人床）&lt;不退款&gt;&lt;2人入住&gt;</t>
  </si>
  <si>
    <t>Westry/Breanna Sade</t>
  </si>
  <si>
    <t>MLVOYOH164768227</t>
  </si>
  <si>
    <t>[达累斯萨拉姆]牡蛎湾普罗蒂酒店(Protea Hotel by Marriott Dar es Salaam Oyster Bay)(68026688)</t>
  </si>
  <si>
    <t>大号床一室房&lt;2人入住&gt;&lt;不退款&gt;&lt;早餐&gt;</t>
  </si>
  <si>
    <t>Cai/Yajun</t>
  </si>
  <si>
    <t>[吉隆坡]吉隆坡威斯汀酒店(The Westin Kuala Lumpur)(55666037)</t>
  </si>
  <si>
    <t>双床房&lt;不退款&gt;&lt;2人入住&gt;</t>
  </si>
  <si>
    <t>fu/chenqi,xing/junyu</t>
  </si>
  <si>
    <t>[巴黎]巴黎勒布里斯托酒店 – 欧特家酒店系列(Le Bristol Paris - an Oetker Collection Hotel)(55598942)</t>
  </si>
  <si>
    <t>高级双人房&lt;不退款&gt;&lt;2人入住&gt;</t>
  </si>
  <si>
    <t>Padani/Benjamin</t>
  </si>
  <si>
    <t>[法兰克福]法兰克福辉盛凯贝丽酒店式服务公寓(Capri by Fraser, Frankfurt)(55599117)</t>
  </si>
  <si>
    <t>行政一室房&lt;2人入住&gt;&lt;不退款&gt;&lt;早餐&gt;</t>
  </si>
  <si>
    <t>Dundar/Emre,Dundar/Emre</t>
  </si>
  <si>
    <t>[巴黎]雷斯迪家瓦勒欧洲酒店(Residhome Val d＇Europe)(55439544)</t>
  </si>
  <si>
    <t>一室房&lt;不退款&gt;&lt;2人入住&gt;</t>
  </si>
  <si>
    <t>Mathe/Gordon</t>
  </si>
  <si>
    <t>取消</t>
  </si>
  <si>
    <t>[里昂]里昂塞特万豪国际酒店(Lyon Marriott Hotel Cité Internationale)(55299331)</t>
  </si>
  <si>
    <t>标准房&lt;不退款&gt;&lt;2人入住&gt;</t>
  </si>
  <si>
    <t>RAKI/Tarik,BETTAHAR/Leila</t>
  </si>
  <si>
    <t>[圣加布里埃尔]洛杉矶圣加百利喜来登酒店(Sheraton Los Angeles San Gabriel)(55733532)</t>
  </si>
  <si>
    <t>双大床房&lt;不退款&gt;&lt;2人入住&gt;</t>
  </si>
  <si>
    <t>ZHANG/LINGYIN</t>
  </si>
  <si>
    <t>特大床房&lt;不退款&gt;&lt;2人入住&gt;</t>
  </si>
  <si>
    <t>LIU/BOYONG,XU/HANYING</t>
  </si>
  <si>
    <t>[首尔]首尔江南福朋喜来登酒店(Fourpoints by Sheraton Seoul Gangnam)(55932545)</t>
  </si>
  <si>
    <t>标准城景双床房&lt;不退款&gt;&lt;2人入住&gt;</t>
  </si>
  <si>
    <t>Byeun/Jason</t>
  </si>
  <si>
    <t>[汉堡]汉堡特瑞德尔伯格施泰根博阁酒店(Steigenberger Hotel Treudelberg Hamburg)(55402637)</t>
  </si>
  <si>
    <t>经典房&lt;不退款&gt;&lt;2人入住&gt;</t>
  </si>
  <si>
    <t>Tants/Sandra Tants</t>
  </si>
  <si>
    <t>4704SC015199</t>
  </si>
  <si>
    <t>[巴西利亚]巴西利亚阿尔沃拉达皇家郁金香酒店(Royal Tulip Brasília Alvorada)(55932653)</t>
  </si>
  <si>
    <t>高级特大床房&lt;2人入住&gt;&lt;不退款&gt;&lt;早餐&gt;</t>
  </si>
  <si>
    <t>Mello/Rachel</t>
  </si>
  <si>
    <t>调整</t>
  </si>
  <si>
    <t>[基韦斯特]基韦斯特24北部酒店(24 North Hotel Key West)(56196417)</t>
  </si>
  <si>
    <t>标准两张大床房&lt;不退款&gt;&lt;2人入住&gt;</t>
  </si>
  <si>
    <t>Paz/Ana M</t>
  </si>
  <si>
    <t>，</t>
  </si>
  <si>
    <t>35093 HKD</t>
  </si>
  <si>
    <t>A211216104858481</t>
  </si>
  <si>
    <t>总计：35093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</si>
  <si>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</si>
  <si>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</si>
  <si>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</si>
  <si>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</si>
  <si>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</si>
  <si>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</si>
  <si>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</si>
  <si>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</si>
  <si>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</si>
  <si>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</si>
  <si>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</si>
  <si>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</si>
  <si>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</si>
  <si>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</si>
  <si>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</si>
  <si>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</si>
  <si>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</si>
  <si>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2021-12-12</t>
  </si>
  <si>
    <t>2337865</t>
  </si>
  <si>
    <t>巴西利亚阿尔沃拉达皇家郁金香酒店</t>
  </si>
  <si>
    <t>Mello Rachel</t>
  </si>
  <si>
    <t>2021-12-13</t>
  </si>
  <si>
    <t>退房日周结</t>
  </si>
  <si>
    <t>568.73</t>
  </si>
  <si>
    <t>694.00</t>
  </si>
  <si>
    <t>0</t>
  </si>
  <si>
    <t>0.00</t>
  </si>
  <si>
    <t>携程汇智国际直连</t>
  </si>
  <si>
    <t>2021-12-12 21:56:35</t>
  </si>
  <si>
    <t>否</t>
  </si>
  <si>
    <t>汇智国际旅游发展有限公司</t>
  </si>
  <si>
    <t>直连</t>
  </si>
  <si>
    <t>2337525</t>
  </si>
  <si>
    <t>汉堡特瑞德尔伯格施泰根博阁酒店</t>
  </si>
  <si>
    <t>Tants Sandra Tants</t>
  </si>
  <si>
    <t>674.45</t>
  </si>
  <si>
    <t>823.00</t>
  </si>
  <si>
    <t>2021-12-12 17:29:44</t>
  </si>
  <si>
    <t>2337402</t>
  </si>
  <si>
    <t>首尔江南福朋喜来登酒店</t>
  </si>
  <si>
    <t>Byeun Jason</t>
  </si>
  <si>
    <t>590.04</t>
  </si>
  <si>
    <t>720.00</t>
  </si>
  <si>
    <t>2021-12-12 15:40:55</t>
  </si>
  <si>
    <t>2336854</t>
  </si>
  <si>
    <t>洛杉矶圣加百利喜来登酒店</t>
  </si>
  <si>
    <t>LIU BOYONG,XU HANYING</t>
  </si>
  <si>
    <t>993.23</t>
  </si>
  <si>
    <t>1212.00</t>
  </si>
  <si>
    <t>2021-12-12 03:16:50</t>
  </si>
  <si>
    <t>2336853</t>
  </si>
  <si>
    <t>ZHANG LINGYIN</t>
  </si>
  <si>
    <t>2021-12-12 03:14:33</t>
  </si>
  <si>
    <t>2021-12-11</t>
  </si>
  <si>
    <t>2335706</t>
  </si>
  <si>
    <t>里昂塞特万豪国际酒店</t>
  </si>
  <si>
    <t>RAKI Tarik,BETTAHAR Leila</t>
  </si>
  <si>
    <t>522.84</t>
  </si>
  <si>
    <t>638.00</t>
  </si>
  <si>
    <t>2021-12-11 11:46:34</t>
  </si>
  <si>
    <t>2021-12-10</t>
  </si>
  <si>
    <t>2335323</t>
  </si>
  <si>
    <t>法兰克福辉盛凯贝丽酒店式服务公寓</t>
  </si>
  <si>
    <t>Dundar Emre,Dundar Emre</t>
  </si>
  <si>
    <t>783.44</t>
  </si>
  <si>
    <t>956.00</t>
  </si>
  <si>
    <t>2021-12-10 23:51:32</t>
  </si>
  <si>
    <t>2021-12-09</t>
  </si>
  <si>
    <t>2333321</t>
  </si>
  <si>
    <t>巴黎勒布里斯托酒店 – 欧特家酒店系列</t>
  </si>
  <si>
    <t>Padani Benjamin</t>
  </si>
  <si>
    <t>6924.78</t>
  </si>
  <si>
    <t>8450.00</t>
  </si>
  <si>
    <t>2021-12-09 18:31:49</t>
  </si>
  <si>
    <t>2021-12-06</t>
  </si>
  <si>
    <t>2329531</t>
  </si>
  <si>
    <t>吉隆坡威斯汀酒店</t>
  </si>
  <si>
    <t>fu chenqi,xing junyu</t>
  </si>
  <si>
    <t>1482.48</t>
  </si>
  <si>
    <t>1809.00</t>
  </si>
  <si>
    <t>2021-12-06 22:17:53</t>
  </si>
  <si>
    <t>2021-12-04</t>
  </si>
  <si>
    <t>2326560</t>
  </si>
  <si>
    <t>牡蛎湾普罗蒂酒店</t>
  </si>
  <si>
    <t>Cai Yajun</t>
  </si>
  <si>
    <t>2021-12-07</t>
  </si>
  <si>
    <t>3855.40</t>
  </si>
  <si>
    <t>4704.00</t>
  </si>
  <si>
    <t>2021-12-04 13:13:26</t>
  </si>
  <si>
    <t>2326136</t>
  </si>
  <si>
    <t>OYO赌场酒店</t>
  </si>
  <si>
    <t>Westry Breanna Sade</t>
  </si>
  <si>
    <t>2078.51</t>
  </si>
  <si>
    <t>2536.00</t>
  </si>
  <si>
    <t>2021-12-04 08:05:47</t>
  </si>
  <si>
    <t>2021-11-29</t>
  </si>
  <si>
    <t>2317842</t>
  </si>
  <si>
    <t>多伦多马克姆万豪酒店</t>
  </si>
  <si>
    <t>ZHUGE JIAMIN</t>
  </si>
  <si>
    <t>1963.49</t>
  </si>
  <si>
    <t>2391.00</t>
  </si>
  <si>
    <t>2021-11-29 06:21:13</t>
  </si>
  <si>
    <t>2021-11-26</t>
  </si>
  <si>
    <t>2314721</t>
  </si>
  <si>
    <t>希思尔新山酒店</t>
  </si>
  <si>
    <t>MUHAMAD MURZAMAN</t>
  </si>
  <si>
    <t>1198.90</t>
  </si>
  <si>
    <t>1461.00</t>
  </si>
  <si>
    <t>2021-11-26 20:24:43</t>
  </si>
  <si>
    <t>2021-11-11</t>
  </si>
  <si>
    <t>2296467</t>
  </si>
  <si>
    <t>Tran Binh Huy,Zhang Min</t>
  </si>
  <si>
    <t>1454.94</t>
  </si>
  <si>
    <t>1770.00</t>
  </si>
  <si>
    <t>2021-11-11 12:23:05</t>
  </si>
  <si>
    <t>2021-10-25</t>
  </si>
  <si>
    <t>2283258</t>
  </si>
  <si>
    <t>墨西哥城 JW 万豪酒店</t>
  </si>
  <si>
    <t>Pham Taylor Ryan</t>
  </si>
  <si>
    <t>2148.03</t>
  </si>
  <si>
    <t>2610.00</t>
  </si>
  <si>
    <t>2021-10-25 23:04:04</t>
  </si>
  <si>
    <t>2021-09-16</t>
  </si>
  <si>
    <t>2255418</t>
  </si>
  <si>
    <t>芝加哥喜来登大酒店</t>
  </si>
  <si>
    <t>Esquivel Daniela</t>
  </si>
  <si>
    <t>1621.62</t>
  </si>
  <si>
    <t>1958.00</t>
  </si>
  <si>
    <t>2021-09-16 11:46:04</t>
  </si>
  <si>
    <t>2021-08-26</t>
  </si>
  <si>
    <t>2233145</t>
  </si>
  <si>
    <t>拉斯维加斯D酒店</t>
  </si>
  <si>
    <t>Fahrenkrug Chad</t>
  </si>
  <si>
    <t>1295.10</t>
  </si>
  <si>
    <t>1554.00</t>
  </si>
  <si>
    <t>2021-08-26 04:45:45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</si>
</sst>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16296481685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44540</v>
      </c>
      <c r="G2" s="5">
        <v>44543</v>
      </c>
      <c r="H2" s="4">
        <v>1</v>
      </c>
      <c r="I2" s="4">
        <v>3</v>
      </c>
      <c r="J2" s="4">
        <v>3</v>
      </c>
      <c r="K2" s="4" t="s">
        <v>29</v>
      </c>
      <c r="L2" s="4">
        <v>1958</v>
      </c>
      <c r="M2" s="4">
        <v>1958</v>
      </c>
      <c r="N2" s="4" t="s">
        <v>30</v>
      </c>
      <c r="O2" s="4" t="s">
        <v>31</v>
      </c>
      <c r="P2" s="4" t="s">
        <v>32</v>
      </c>
      <c r="Q2" s="4">
        <v>0</v>
      </c>
      <c r="R2" s="6">
        <v>44455</v>
      </c>
      <c r="S2" s="5">
        <v>44546</v>
      </c>
      <c r="T2" s="4" t="s">
        <v>33</v>
      </c>
      <c r="U2" s="4">
        <v>1958</v>
      </c>
      <c r="V2" s="4">
        <v>0</v>
      </c>
      <c r="W2" s="4">
        <v>0</v>
      </c>
      <c r="X2" s="4"/>
      <c r="Y2" s="4">
        <v>86017966</v>
      </c>
    </row>
    <row r="3" s="4" customFormat="1" spans="1:25">
      <c r="A3" s="4">
        <v>16660177754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44540</v>
      </c>
      <c r="G3" s="5">
        <v>44543</v>
      </c>
      <c r="H3" s="4">
        <v>1</v>
      </c>
      <c r="I3" s="4">
        <v>3</v>
      </c>
      <c r="J3" s="4">
        <v>3</v>
      </c>
      <c r="K3" s="4" t="s">
        <v>29</v>
      </c>
      <c r="L3" s="4">
        <v>2610</v>
      </c>
      <c r="M3" s="4">
        <v>2610</v>
      </c>
      <c r="N3" s="4" t="s">
        <v>36</v>
      </c>
      <c r="O3" s="4" t="s">
        <v>31</v>
      </c>
      <c r="P3" s="4" t="s">
        <v>32</v>
      </c>
      <c r="Q3" s="4">
        <v>0</v>
      </c>
      <c r="R3" s="6">
        <v>44494</v>
      </c>
      <c r="S3" s="5">
        <v>44546</v>
      </c>
      <c r="T3" s="4" t="s">
        <v>33</v>
      </c>
      <c r="U3" s="4">
        <v>2610</v>
      </c>
      <c r="V3" s="4">
        <v>0</v>
      </c>
      <c r="W3" s="4">
        <v>0</v>
      </c>
      <c r="X3" s="4">
        <v>2283258</v>
      </c>
      <c r="Y3" s="4">
        <v>92281021</v>
      </c>
    </row>
    <row r="4" s="4" customFormat="1" spans="1:25">
      <c r="A4" s="4">
        <v>16769875821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44540</v>
      </c>
      <c r="G4" s="5">
        <v>44543</v>
      </c>
      <c r="H4" s="4">
        <v>1</v>
      </c>
      <c r="I4" s="4">
        <v>3</v>
      </c>
      <c r="J4" s="4">
        <v>3</v>
      </c>
      <c r="K4" s="4" t="s">
        <v>29</v>
      </c>
      <c r="L4" s="4">
        <v>1770</v>
      </c>
      <c r="M4" s="4">
        <v>1770</v>
      </c>
      <c r="N4" s="4" t="s">
        <v>39</v>
      </c>
      <c r="O4" s="4" t="s">
        <v>31</v>
      </c>
      <c r="P4" s="4" t="s">
        <v>32</v>
      </c>
      <c r="Q4" s="4">
        <v>0</v>
      </c>
      <c r="R4" s="6">
        <v>44511</v>
      </c>
      <c r="S4" s="5">
        <v>44546</v>
      </c>
      <c r="T4" s="4" t="s">
        <v>33</v>
      </c>
      <c r="U4" s="4">
        <v>1770</v>
      </c>
      <c r="V4" s="4">
        <v>0</v>
      </c>
      <c r="W4" s="4">
        <v>0</v>
      </c>
      <c r="X4" s="4">
        <v>2296467</v>
      </c>
      <c r="Y4" s="4">
        <v>76772390</v>
      </c>
    </row>
    <row r="5" s="4" customFormat="1" spans="1:25">
      <c r="A5" s="4">
        <v>16871865260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44540</v>
      </c>
      <c r="G5" s="5">
        <v>44543</v>
      </c>
      <c r="H5" s="4">
        <v>1</v>
      </c>
      <c r="I5" s="4">
        <v>3</v>
      </c>
      <c r="J5" s="4">
        <v>3</v>
      </c>
      <c r="K5" s="4" t="s">
        <v>29</v>
      </c>
      <c r="L5" s="4">
        <v>1461</v>
      </c>
      <c r="M5" s="4">
        <v>1461</v>
      </c>
      <c r="N5" s="4" t="s">
        <v>42</v>
      </c>
      <c r="O5" s="4" t="s">
        <v>31</v>
      </c>
      <c r="P5" s="4" t="s">
        <v>32</v>
      </c>
      <c r="Q5" s="4">
        <v>0</v>
      </c>
      <c r="R5" s="6">
        <v>44526</v>
      </c>
      <c r="S5" s="5">
        <v>44546</v>
      </c>
      <c r="T5" s="4" t="s">
        <v>33</v>
      </c>
      <c r="U5" s="4">
        <v>1461</v>
      </c>
      <c r="V5" s="4">
        <v>0</v>
      </c>
      <c r="W5" s="4">
        <v>0</v>
      </c>
      <c r="X5" s="4">
        <v>2314721</v>
      </c>
      <c r="Y5" s="4" t="s">
        <v>43</v>
      </c>
    </row>
    <row r="6" s="4" customFormat="1" spans="1:25">
      <c r="A6" s="4">
        <v>16886600546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44539</v>
      </c>
      <c r="G6" s="5">
        <v>44543</v>
      </c>
      <c r="H6" s="4">
        <v>1</v>
      </c>
      <c r="I6" s="4">
        <v>4</v>
      </c>
      <c r="J6" s="4">
        <v>4</v>
      </c>
      <c r="K6" s="4" t="s">
        <v>29</v>
      </c>
      <c r="L6" s="4">
        <v>2391</v>
      </c>
      <c r="M6" s="4">
        <v>2391</v>
      </c>
      <c r="N6" s="4" t="s">
        <v>44</v>
      </c>
      <c r="O6" s="4" t="s">
        <v>31</v>
      </c>
      <c r="P6" s="4" t="s">
        <v>32</v>
      </c>
      <c r="Q6" s="4">
        <v>0</v>
      </c>
      <c r="R6" s="6">
        <v>44529</v>
      </c>
      <c r="S6" s="5">
        <v>44546</v>
      </c>
      <c r="T6" s="4" t="s">
        <v>33</v>
      </c>
      <c r="U6" s="4">
        <v>2391</v>
      </c>
      <c r="V6" s="4">
        <v>0</v>
      </c>
      <c r="W6" s="4">
        <v>0</v>
      </c>
      <c r="X6" s="4"/>
      <c r="Y6" s="4">
        <v>92936591</v>
      </c>
    </row>
    <row r="7" s="4" customFormat="1" spans="1:25">
      <c r="A7" s="4">
        <v>16916204121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44539</v>
      </c>
      <c r="G7" s="5">
        <v>44543</v>
      </c>
      <c r="H7" s="4">
        <v>1</v>
      </c>
      <c r="I7" s="4">
        <v>4</v>
      </c>
      <c r="J7" s="4">
        <v>4</v>
      </c>
      <c r="K7" s="4" t="s">
        <v>29</v>
      </c>
      <c r="L7" s="4">
        <v>2536</v>
      </c>
      <c r="M7" s="4">
        <v>2536</v>
      </c>
      <c r="N7" s="4" t="s">
        <v>47</v>
      </c>
      <c r="O7" s="4" t="s">
        <v>31</v>
      </c>
      <c r="P7" s="4" t="s">
        <v>32</v>
      </c>
      <c r="Q7" s="4">
        <v>0</v>
      </c>
      <c r="R7" s="6">
        <v>44534</v>
      </c>
      <c r="S7" s="5">
        <v>44546</v>
      </c>
      <c r="T7" s="4" t="s">
        <v>33</v>
      </c>
      <c r="U7" s="4">
        <v>2536</v>
      </c>
      <c r="V7" s="4">
        <v>0</v>
      </c>
      <c r="W7" s="4">
        <v>0</v>
      </c>
      <c r="X7" s="4">
        <v>2326136</v>
      </c>
      <c r="Y7" s="4" t="s">
        <v>48</v>
      </c>
    </row>
    <row r="8" s="4" customFormat="1" spans="1:25">
      <c r="A8" s="4">
        <v>16917331730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44537</v>
      </c>
      <c r="G8" s="5">
        <v>44543</v>
      </c>
      <c r="H8" s="4">
        <v>1</v>
      </c>
      <c r="I8" s="4">
        <v>6</v>
      </c>
      <c r="J8" s="4">
        <v>6</v>
      </c>
      <c r="K8" s="4" t="s">
        <v>29</v>
      </c>
      <c r="L8" s="4">
        <v>4704</v>
      </c>
      <c r="M8" s="4">
        <v>4704</v>
      </c>
      <c r="N8" s="4" t="s">
        <v>51</v>
      </c>
      <c r="O8" s="4" t="s">
        <v>31</v>
      </c>
      <c r="P8" s="4" t="s">
        <v>32</v>
      </c>
      <c r="Q8" s="4">
        <v>0</v>
      </c>
      <c r="R8" s="6">
        <v>44534</v>
      </c>
      <c r="S8" s="5">
        <v>44546</v>
      </c>
      <c r="T8" s="4" t="s">
        <v>33</v>
      </c>
      <c r="U8" s="4">
        <v>4704</v>
      </c>
      <c r="V8" s="4">
        <v>0</v>
      </c>
      <c r="W8" s="4">
        <v>0</v>
      </c>
      <c r="X8" s="4"/>
      <c r="Y8" s="4">
        <v>97750029</v>
      </c>
    </row>
    <row r="9" s="4" customFormat="1" spans="1:25">
      <c r="A9" s="4">
        <v>16932803967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44540</v>
      </c>
      <c r="G9" s="5">
        <v>44543</v>
      </c>
      <c r="H9" s="4">
        <v>1</v>
      </c>
      <c r="I9" s="4">
        <v>3</v>
      </c>
      <c r="J9" s="4">
        <v>3</v>
      </c>
      <c r="K9" s="4" t="s">
        <v>29</v>
      </c>
      <c r="L9" s="4">
        <v>1809</v>
      </c>
      <c r="M9" s="4">
        <v>1809</v>
      </c>
      <c r="N9" s="4" t="s">
        <v>54</v>
      </c>
      <c r="O9" s="4" t="s">
        <v>31</v>
      </c>
      <c r="P9" s="4" t="s">
        <v>32</v>
      </c>
      <c r="Q9" s="4">
        <v>0</v>
      </c>
      <c r="R9" s="6">
        <v>44536</v>
      </c>
      <c r="S9" s="5">
        <v>44546</v>
      </c>
      <c r="T9" s="4" t="s">
        <v>33</v>
      </c>
      <c r="U9" s="4">
        <v>1809</v>
      </c>
      <c r="V9" s="4">
        <v>0</v>
      </c>
      <c r="W9" s="4">
        <v>0</v>
      </c>
      <c r="X9" s="4"/>
      <c r="Y9" s="4">
        <v>99059490</v>
      </c>
    </row>
    <row r="10" s="4" customFormat="1" spans="1:23">
      <c r="A10" s="4">
        <v>16949202416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44542</v>
      </c>
      <c r="G10" s="5">
        <v>44543</v>
      </c>
      <c r="H10" s="4">
        <v>1</v>
      </c>
      <c r="I10" s="4">
        <v>1</v>
      </c>
      <c r="J10" s="4">
        <v>1</v>
      </c>
      <c r="K10" s="4" t="s">
        <v>29</v>
      </c>
      <c r="L10" s="4">
        <v>8450</v>
      </c>
      <c r="M10" s="4">
        <v>8450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44539</v>
      </c>
      <c r="S10" s="5">
        <v>44546</v>
      </c>
      <c r="T10" s="4" t="s">
        <v>33</v>
      </c>
      <c r="U10" s="4">
        <v>8450</v>
      </c>
      <c r="V10" s="4">
        <v>0</v>
      </c>
      <c r="W10" s="4">
        <v>0</v>
      </c>
    </row>
    <row r="11" s="4" customFormat="1" spans="1:25">
      <c r="A11" s="4">
        <v>16960721465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44542</v>
      </c>
      <c r="G11" s="5">
        <v>44543</v>
      </c>
      <c r="H11" s="4">
        <v>1</v>
      </c>
      <c r="I11" s="4">
        <v>1</v>
      </c>
      <c r="J11" s="4">
        <v>1</v>
      </c>
      <c r="K11" s="4" t="s">
        <v>29</v>
      </c>
      <c r="L11" s="4">
        <v>956</v>
      </c>
      <c r="M11" s="4">
        <v>956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44540</v>
      </c>
      <c r="S11" s="5">
        <v>44546</v>
      </c>
      <c r="T11" s="4" t="s">
        <v>33</v>
      </c>
      <c r="U11" s="4">
        <v>956</v>
      </c>
      <c r="V11" s="4">
        <v>0</v>
      </c>
      <c r="W11" s="4">
        <v>0</v>
      </c>
      <c r="X11" s="4"/>
      <c r="Y11" s="4">
        <v>3626987991</v>
      </c>
    </row>
    <row r="12" s="4" customFormat="1" spans="1:23">
      <c r="A12" s="4">
        <v>16961074281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44541</v>
      </c>
      <c r="G12" s="5">
        <v>44543</v>
      </c>
      <c r="H12" s="4">
        <v>1</v>
      </c>
      <c r="I12" s="4">
        <v>2</v>
      </c>
      <c r="J12" s="4">
        <v>2</v>
      </c>
      <c r="K12" s="4" t="s">
        <v>29</v>
      </c>
      <c r="L12" s="4">
        <v>1492</v>
      </c>
      <c r="M12" s="4">
        <v>1492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44541</v>
      </c>
      <c r="S12" s="5">
        <v>44546</v>
      </c>
      <c r="T12" s="4" t="s">
        <v>33</v>
      </c>
      <c r="U12" s="4">
        <v>1492</v>
      </c>
      <c r="V12" s="4">
        <v>0</v>
      </c>
      <c r="W12" s="4">
        <v>0</v>
      </c>
    </row>
    <row r="13" s="4" customFormat="1" spans="1:23">
      <c r="A13" s="4">
        <v>16961074281</v>
      </c>
      <c r="B13" s="4" t="s">
        <v>25</v>
      </c>
      <c r="C13" s="4" t="s">
        <v>64</v>
      </c>
      <c r="D13" s="4" t="s">
        <v>61</v>
      </c>
      <c r="E13" s="4" t="s">
        <v>62</v>
      </c>
      <c r="F13" s="5">
        <v>44541</v>
      </c>
      <c r="G13" s="5">
        <v>44543</v>
      </c>
      <c r="H13" s="4">
        <v>1</v>
      </c>
      <c r="I13" s="4">
        <v>2</v>
      </c>
      <c r="J13" s="4">
        <v>2</v>
      </c>
      <c r="K13" s="4" t="s">
        <v>29</v>
      </c>
      <c r="L13" s="4">
        <v>-1492</v>
      </c>
      <c r="M13" s="4">
        <v>-1492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44541</v>
      </c>
      <c r="S13" s="5">
        <v>44546</v>
      </c>
      <c r="T13" s="4" t="s">
        <v>33</v>
      </c>
      <c r="U13" s="4">
        <v>-1492</v>
      </c>
      <c r="V13" s="4">
        <v>0</v>
      </c>
      <c r="W13" s="4">
        <v>0</v>
      </c>
    </row>
    <row r="14" s="4" customFormat="1" spans="1:25">
      <c r="A14" s="4">
        <v>16963700037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44542</v>
      </c>
      <c r="G14" s="5">
        <v>44543</v>
      </c>
      <c r="H14" s="4">
        <v>1</v>
      </c>
      <c r="I14" s="4">
        <v>1</v>
      </c>
      <c r="J14" s="4">
        <v>1</v>
      </c>
      <c r="K14" s="4" t="s">
        <v>29</v>
      </c>
      <c r="L14" s="4">
        <v>638</v>
      </c>
      <c r="M14" s="4">
        <v>638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44541</v>
      </c>
      <c r="S14" s="5">
        <v>44546</v>
      </c>
      <c r="T14" s="4" t="s">
        <v>33</v>
      </c>
      <c r="U14" s="4">
        <v>638</v>
      </c>
      <c r="V14" s="4">
        <v>0</v>
      </c>
      <c r="W14" s="4">
        <v>0</v>
      </c>
      <c r="X14" s="4">
        <v>2335706</v>
      </c>
      <c r="Y14" s="4">
        <v>73000673</v>
      </c>
    </row>
    <row r="15" s="4" customFormat="1" spans="1:25">
      <c r="A15" s="4">
        <v>16969191927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44542</v>
      </c>
      <c r="G15" s="5">
        <v>44543</v>
      </c>
      <c r="H15" s="4">
        <v>1</v>
      </c>
      <c r="I15" s="4">
        <v>1</v>
      </c>
      <c r="J15" s="4">
        <v>1</v>
      </c>
      <c r="K15" s="4" t="s">
        <v>29</v>
      </c>
      <c r="L15" s="4">
        <v>1212</v>
      </c>
      <c r="M15" s="4">
        <v>1212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44542</v>
      </c>
      <c r="S15" s="5">
        <v>44546</v>
      </c>
      <c r="T15" s="4" t="s">
        <v>33</v>
      </c>
      <c r="U15" s="4">
        <v>1212</v>
      </c>
      <c r="V15" s="4">
        <v>0</v>
      </c>
      <c r="W15" s="4">
        <v>0</v>
      </c>
      <c r="X15" s="4"/>
      <c r="Y15" s="4">
        <v>73312530</v>
      </c>
    </row>
    <row r="16" s="4" customFormat="1" spans="1:25">
      <c r="A16" s="4">
        <v>16969193552</v>
      </c>
      <c r="B16" s="4" t="s">
        <v>25</v>
      </c>
      <c r="C16" s="4" t="s">
        <v>26</v>
      </c>
      <c r="D16" s="4" t="s">
        <v>68</v>
      </c>
      <c r="E16" s="4" t="s">
        <v>71</v>
      </c>
      <c r="F16" s="5">
        <v>44542</v>
      </c>
      <c r="G16" s="5">
        <v>44543</v>
      </c>
      <c r="H16" s="4">
        <v>1</v>
      </c>
      <c r="I16" s="4">
        <v>1</v>
      </c>
      <c r="J16" s="4">
        <v>1</v>
      </c>
      <c r="K16" s="4" t="s">
        <v>29</v>
      </c>
      <c r="L16" s="4">
        <v>1212</v>
      </c>
      <c r="M16" s="4">
        <v>1212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44542</v>
      </c>
      <c r="S16" s="5">
        <v>44546</v>
      </c>
      <c r="T16" s="4" t="s">
        <v>33</v>
      </c>
      <c r="U16" s="4">
        <v>1212</v>
      </c>
      <c r="V16" s="4">
        <v>0</v>
      </c>
      <c r="W16" s="4">
        <v>0</v>
      </c>
      <c r="X16" s="4">
        <v>2336854</v>
      </c>
      <c r="Y16" s="4">
        <v>73313513</v>
      </c>
    </row>
    <row r="17" s="4" customFormat="1" spans="1:25">
      <c r="A17" s="4">
        <v>16970774784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44542</v>
      </c>
      <c r="G17" s="5">
        <v>44543</v>
      </c>
      <c r="H17" s="4">
        <v>1</v>
      </c>
      <c r="I17" s="4">
        <v>1</v>
      </c>
      <c r="J17" s="4">
        <v>1</v>
      </c>
      <c r="K17" s="4" t="s">
        <v>29</v>
      </c>
      <c r="L17" s="4">
        <v>720</v>
      </c>
      <c r="M17" s="4">
        <v>720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44542</v>
      </c>
      <c r="S17" s="5">
        <v>44546</v>
      </c>
      <c r="T17" s="4" t="s">
        <v>33</v>
      </c>
      <c r="U17" s="4">
        <v>720</v>
      </c>
      <c r="V17" s="4">
        <v>0</v>
      </c>
      <c r="W17" s="4">
        <v>0</v>
      </c>
      <c r="X17" s="4">
        <v>2337402</v>
      </c>
      <c r="Y17" s="4">
        <v>73623732</v>
      </c>
    </row>
    <row r="18" s="4" customFormat="1" spans="1:25">
      <c r="A18" s="4">
        <v>16971161053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44542</v>
      </c>
      <c r="G18" s="5">
        <v>44543</v>
      </c>
      <c r="H18" s="4">
        <v>1</v>
      </c>
      <c r="I18" s="4">
        <v>1</v>
      </c>
      <c r="J18" s="4">
        <v>1</v>
      </c>
      <c r="K18" s="4" t="s">
        <v>29</v>
      </c>
      <c r="L18" s="4">
        <v>823</v>
      </c>
      <c r="M18" s="4">
        <v>823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44542</v>
      </c>
      <c r="S18" s="5">
        <v>44546</v>
      </c>
      <c r="T18" s="4" t="s">
        <v>33</v>
      </c>
      <c r="U18" s="4">
        <v>823</v>
      </c>
      <c r="V18" s="4">
        <v>0</v>
      </c>
      <c r="W18" s="4">
        <v>0</v>
      </c>
      <c r="X18" s="4"/>
      <c r="Y18" s="4" t="s">
        <v>79</v>
      </c>
    </row>
    <row r="19" s="4" customFormat="1" spans="1:23">
      <c r="A19" s="4">
        <v>16971889562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44542</v>
      </c>
      <c r="G19" s="5">
        <v>44543</v>
      </c>
      <c r="H19" s="4">
        <v>1</v>
      </c>
      <c r="I19" s="4">
        <v>1</v>
      </c>
      <c r="J19" s="4">
        <v>1</v>
      </c>
      <c r="K19" s="4" t="s">
        <v>29</v>
      </c>
      <c r="L19" s="4">
        <v>694</v>
      </c>
      <c r="M19" s="4">
        <v>694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44542</v>
      </c>
      <c r="S19" s="5">
        <v>44546</v>
      </c>
      <c r="T19" s="4" t="s">
        <v>33</v>
      </c>
      <c r="U19" s="4">
        <v>694</v>
      </c>
      <c r="V19" s="4">
        <v>0</v>
      </c>
      <c r="W19" s="4">
        <v>0</v>
      </c>
    </row>
    <row r="20" s="4" customFormat="1" spans="1:23">
      <c r="A20" s="4">
        <v>16316637613</v>
      </c>
      <c r="B20" s="4" t="s">
        <v>25</v>
      </c>
      <c r="C20" s="4" t="s">
        <v>83</v>
      </c>
      <c r="D20" s="4" t="s">
        <v>84</v>
      </c>
      <c r="E20" s="4" t="s">
        <v>85</v>
      </c>
      <c r="F20" s="5">
        <v>44458</v>
      </c>
      <c r="G20" s="5">
        <v>44459</v>
      </c>
      <c r="H20" s="4">
        <v>1</v>
      </c>
      <c r="I20" s="4">
        <v>1</v>
      </c>
      <c r="J20" s="4">
        <v>1</v>
      </c>
      <c r="K20" s="4" t="s">
        <v>29</v>
      </c>
      <c r="L20" s="4">
        <v>1149</v>
      </c>
      <c r="M20" s="4">
        <v>1149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44458.0428009259</v>
      </c>
      <c r="S20" s="5">
        <v>44546</v>
      </c>
      <c r="T20" s="4" t="s">
        <v>33</v>
      </c>
      <c r="U20" s="4">
        <v>1149</v>
      </c>
      <c r="V20" s="4">
        <v>0</v>
      </c>
      <c r="W2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H34" sqref="H34"/>
    </sheetView>
  </sheetViews>
  <sheetFormatPr defaultColWidth="9" defaultRowHeight="13.5"/>
  <cols>
    <col min="1" max="1" width="14.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4">
        <v>16296481685</v>
      </c>
      <c r="B2" s="5">
        <v>44540</v>
      </c>
      <c r="C2" s="5">
        <v>44543</v>
      </c>
      <c r="D2" s="4">
        <v>1958</v>
      </c>
      <c r="E2" s="4" t="str">
        <f>VLOOKUP(A2,HOP!A:L,12,0)</f>
        <v>1958.00</v>
      </c>
      <c r="F2" s="4" t="str">
        <f>VLOOKUP(A2,HOP!A:C,3,0)</f>
        <v>2255418</v>
      </c>
      <c r="G2" s="4">
        <f>D2-E2</f>
        <v>0</v>
      </c>
      <c r="H2" s="4" t="str">
        <f>$H$1&amp;F2</f>
        <v>，2255418</v>
      </c>
      <c r="I2" s="4" t="str">
        <f>VLOOKUP(A2,HOP!A:T,20,0)</f>
        <v>直连</v>
      </c>
    </row>
    <row r="3" s="4" customFormat="1" spans="1:9">
      <c r="A3" s="4">
        <v>16660177754</v>
      </c>
      <c r="B3" s="5">
        <v>44540</v>
      </c>
      <c r="C3" s="5">
        <v>44543</v>
      </c>
      <c r="D3" s="4">
        <v>2610</v>
      </c>
      <c r="E3" s="4" t="str">
        <f>VLOOKUP(A3,HOP!A:L,12,0)</f>
        <v>2610.00</v>
      </c>
      <c r="F3" s="4" t="str">
        <f>VLOOKUP(A3,HOP!A:C,3,0)</f>
        <v>2283258</v>
      </c>
      <c r="G3" s="4">
        <f t="shared" ref="G3:G19" si="0">D3-E3</f>
        <v>0</v>
      </c>
      <c r="H3" s="4" t="str">
        <f t="shared" ref="H3:H19" si="1">$H$1&amp;F3</f>
        <v>，2283258</v>
      </c>
      <c r="I3" s="4" t="str">
        <f>VLOOKUP(A3,HOP!A:T,20,0)</f>
        <v>直连</v>
      </c>
    </row>
    <row r="4" s="4" customFormat="1" spans="1:9">
      <c r="A4" s="4">
        <v>16769875821</v>
      </c>
      <c r="B4" s="5">
        <v>44540</v>
      </c>
      <c r="C4" s="5">
        <v>44543</v>
      </c>
      <c r="D4" s="4">
        <v>1770</v>
      </c>
      <c r="E4" s="4" t="str">
        <f>VLOOKUP(A4,HOP!A:L,12,0)</f>
        <v>1770.00</v>
      </c>
      <c r="F4" s="4" t="str">
        <f>VLOOKUP(A4,HOP!A:C,3,0)</f>
        <v>2296467</v>
      </c>
      <c r="G4" s="4">
        <f t="shared" si="0"/>
        <v>0</v>
      </c>
      <c r="H4" s="4" t="str">
        <f t="shared" si="1"/>
        <v>，2296467</v>
      </c>
      <c r="I4" s="4" t="str">
        <f>VLOOKUP(A4,HOP!A:T,20,0)</f>
        <v>直连</v>
      </c>
    </row>
    <row r="5" s="4" customFormat="1" spans="1:9">
      <c r="A5" s="4">
        <v>16871865260</v>
      </c>
      <c r="B5" s="5">
        <v>44540</v>
      </c>
      <c r="C5" s="5">
        <v>44543</v>
      </c>
      <c r="D5" s="4">
        <v>1461</v>
      </c>
      <c r="E5" s="4" t="str">
        <f>VLOOKUP(A5,HOP!A:L,12,0)</f>
        <v>1461.00</v>
      </c>
      <c r="F5" s="4" t="str">
        <f>VLOOKUP(A5,HOP!A:C,3,0)</f>
        <v>2314721</v>
      </c>
      <c r="G5" s="4">
        <f t="shared" si="0"/>
        <v>0</v>
      </c>
      <c r="H5" s="4" t="str">
        <f t="shared" si="1"/>
        <v>，2314721</v>
      </c>
      <c r="I5" s="4" t="str">
        <f>VLOOKUP(A5,HOP!A:T,20,0)</f>
        <v>直连</v>
      </c>
    </row>
    <row r="6" s="4" customFormat="1" spans="1:9">
      <c r="A6" s="4">
        <v>16886600546</v>
      </c>
      <c r="B6" s="5">
        <v>44539</v>
      </c>
      <c r="C6" s="5">
        <v>44543</v>
      </c>
      <c r="D6" s="4">
        <v>2391</v>
      </c>
      <c r="E6" s="4" t="str">
        <f>VLOOKUP(A6,HOP!A:L,12,0)</f>
        <v>2391.00</v>
      </c>
      <c r="F6" s="4" t="str">
        <f>VLOOKUP(A6,HOP!A:C,3,0)</f>
        <v>2317842</v>
      </c>
      <c r="G6" s="4">
        <f t="shared" si="0"/>
        <v>0</v>
      </c>
      <c r="H6" s="4" t="str">
        <f t="shared" si="1"/>
        <v>，2317842</v>
      </c>
      <c r="I6" s="4" t="str">
        <f>VLOOKUP(A6,HOP!A:T,20,0)</f>
        <v>直连</v>
      </c>
    </row>
    <row r="7" s="4" customFormat="1" spans="1:9">
      <c r="A7" s="4">
        <v>16916204121</v>
      </c>
      <c r="B7" s="5">
        <v>44539</v>
      </c>
      <c r="C7" s="5">
        <v>44543</v>
      </c>
      <c r="D7" s="4">
        <v>2536</v>
      </c>
      <c r="E7" s="4" t="str">
        <f>VLOOKUP(A7,HOP!A:L,12,0)</f>
        <v>2536.00</v>
      </c>
      <c r="F7" s="4" t="str">
        <f>VLOOKUP(A7,HOP!A:C,3,0)</f>
        <v>2326136</v>
      </c>
      <c r="G7" s="4">
        <f t="shared" si="0"/>
        <v>0</v>
      </c>
      <c r="H7" s="4" t="str">
        <f t="shared" si="1"/>
        <v>，2326136</v>
      </c>
      <c r="I7" s="4" t="str">
        <f>VLOOKUP(A7,HOP!A:T,20,0)</f>
        <v>直连</v>
      </c>
    </row>
    <row r="8" s="4" customFormat="1" spans="1:9">
      <c r="A8" s="4">
        <v>16917331730</v>
      </c>
      <c r="B8" s="5">
        <v>44537</v>
      </c>
      <c r="C8" s="5">
        <v>44543</v>
      </c>
      <c r="D8" s="4">
        <v>4704</v>
      </c>
      <c r="E8" s="4" t="str">
        <f>VLOOKUP(A8,HOP!A:L,12,0)</f>
        <v>4704.00</v>
      </c>
      <c r="F8" s="4" t="str">
        <f>VLOOKUP(A8,HOP!A:C,3,0)</f>
        <v>2326560</v>
      </c>
      <c r="G8" s="4">
        <f t="shared" si="0"/>
        <v>0</v>
      </c>
      <c r="H8" s="4" t="str">
        <f t="shared" si="1"/>
        <v>，2326560</v>
      </c>
      <c r="I8" s="4" t="str">
        <f>VLOOKUP(A8,HOP!A:T,20,0)</f>
        <v>直连</v>
      </c>
    </row>
    <row r="9" s="4" customFormat="1" spans="1:9">
      <c r="A9" s="4">
        <v>16932803967</v>
      </c>
      <c r="B9" s="5">
        <v>44540</v>
      </c>
      <c r="C9" s="5">
        <v>44543</v>
      </c>
      <c r="D9" s="4">
        <v>1809</v>
      </c>
      <c r="E9" s="4" t="str">
        <f>VLOOKUP(A9,HOP!A:L,12,0)</f>
        <v>1809.00</v>
      </c>
      <c r="F9" s="4" t="str">
        <f>VLOOKUP(A9,HOP!A:C,3,0)</f>
        <v>2329531</v>
      </c>
      <c r="G9" s="4">
        <f t="shared" si="0"/>
        <v>0</v>
      </c>
      <c r="H9" s="4" t="str">
        <f t="shared" si="1"/>
        <v>，2329531</v>
      </c>
      <c r="I9" s="4" t="str">
        <f>VLOOKUP(A9,HOP!A:T,20,0)</f>
        <v>直连</v>
      </c>
    </row>
    <row r="10" s="4" customFormat="1" spans="1:9">
      <c r="A10" s="4">
        <v>16949202416</v>
      </c>
      <c r="B10" s="5">
        <v>44542</v>
      </c>
      <c r="C10" s="5">
        <v>44543</v>
      </c>
      <c r="D10" s="4">
        <v>8450</v>
      </c>
      <c r="E10" s="4" t="str">
        <f>VLOOKUP(A10,HOP!A:L,12,0)</f>
        <v>8450.00</v>
      </c>
      <c r="F10" s="4" t="str">
        <f>VLOOKUP(A10,HOP!A:C,3,0)</f>
        <v>2333321</v>
      </c>
      <c r="G10" s="4">
        <f t="shared" si="0"/>
        <v>0</v>
      </c>
      <c r="H10" s="4" t="str">
        <f t="shared" si="1"/>
        <v>，2333321</v>
      </c>
      <c r="I10" s="4" t="str">
        <f>VLOOKUP(A10,HOP!A:T,20,0)</f>
        <v>直连</v>
      </c>
    </row>
    <row r="11" s="4" customFormat="1" spans="1:9">
      <c r="A11" s="4">
        <v>16960721465</v>
      </c>
      <c r="B11" s="5">
        <v>44542</v>
      </c>
      <c r="C11" s="5">
        <v>44543</v>
      </c>
      <c r="D11" s="4">
        <v>956</v>
      </c>
      <c r="E11" s="4" t="str">
        <f>VLOOKUP(A11,HOP!A:L,12,0)</f>
        <v>956.00</v>
      </c>
      <c r="F11" s="4" t="str">
        <f>VLOOKUP(A11,HOP!A:C,3,0)</f>
        <v>2335323</v>
      </c>
      <c r="G11" s="4">
        <f t="shared" si="0"/>
        <v>0</v>
      </c>
      <c r="H11" s="4" t="str">
        <f t="shared" si="1"/>
        <v>，2335323</v>
      </c>
      <c r="I11" s="4" t="str">
        <f>VLOOKUP(A11,HOP!A:T,20,0)</f>
        <v>直连</v>
      </c>
    </row>
    <row r="12" s="4" customFormat="1" hidden="1" spans="1:9">
      <c r="A12" s="4">
        <v>16961074281</v>
      </c>
      <c r="B12" s="5">
        <v>44541</v>
      </c>
      <c r="C12" s="5">
        <v>44543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16963700037</v>
      </c>
      <c r="B13" s="5">
        <v>44542</v>
      </c>
      <c r="C13" s="5">
        <v>44543</v>
      </c>
      <c r="D13" s="4">
        <v>638</v>
      </c>
      <c r="E13" s="4" t="str">
        <f>VLOOKUP(A13,HOP!A:L,12,0)</f>
        <v>638.00</v>
      </c>
      <c r="F13" s="4" t="str">
        <f>VLOOKUP(A13,HOP!A:C,3,0)</f>
        <v>2335706</v>
      </c>
      <c r="G13" s="4">
        <f t="shared" si="0"/>
        <v>0</v>
      </c>
      <c r="H13" s="4" t="str">
        <f t="shared" si="1"/>
        <v>，2335706</v>
      </c>
      <c r="I13" s="4" t="str">
        <f>VLOOKUP(A13,HOP!A:T,20,0)</f>
        <v>直连</v>
      </c>
    </row>
    <row r="14" s="4" customFormat="1" spans="1:9">
      <c r="A14" s="4">
        <v>16969191927</v>
      </c>
      <c r="B14" s="5">
        <v>44542</v>
      </c>
      <c r="C14" s="5">
        <v>44543</v>
      </c>
      <c r="D14" s="4">
        <v>1212</v>
      </c>
      <c r="E14" s="4" t="str">
        <f>VLOOKUP(A14,HOP!A:L,12,0)</f>
        <v>1212.00</v>
      </c>
      <c r="F14" s="4" t="str">
        <f>VLOOKUP(A14,HOP!A:C,3,0)</f>
        <v>2336853</v>
      </c>
      <c r="G14" s="4">
        <f t="shared" si="0"/>
        <v>0</v>
      </c>
      <c r="H14" s="4" t="str">
        <f t="shared" si="1"/>
        <v>，2336853</v>
      </c>
      <c r="I14" s="4" t="str">
        <f>VLOOKUP(A14,HOP!A:T,20,0)</f>
        <v>直连</v>
      </c>
    </row>
    <row r="15" s="4" customFormat="1" spans="1:9">
      <c r="A15" s="4">
        <v>16969193552</v>
      </c>
      <c r="B15" s="5">
        <v>44542</v>
      </c>
      <c r="C15" s="5">
        <v>44543</v>
      </c>
      <c r="D15" s="4">
        <v>1212</v>
      </c>
      <c r="E15" s="4" t="str">
        <f>VLOOKUP(A15,HOP!A:L,12,0)</f>
        <v>1212.00</v>
      </c>
      <c r="F15" s="4" t="str">
        <f>VLOOKUP(A15,HOP!A:C,3,0)</f>
        <v>2336854</v>
      </c>
      <c r="G15" s="4">
        <f t="shared" si="0"/>
        <v>0</v>
      </c>
      <c r="H15" s="4" t="str">
        <f t="shared" si="1"/>
        <v>，2336854</v>
      </c>
      <c r="I15" s="4" t="str">
        <f>VLOOKUP(A15,HOP!A:T,20,0)</f>
        <v>直连</v>
      </c>
    </row>
    <row r="16" s="4" customFormat="1" spans="1:9">
      <c r="A16" s="4">
        <v>16970774784</v>
      </c>
      <c r="B16" s="5">
        <v>44542</v>
      </c>
      <c r="C16" s="5">
        <v>44543</v>
      </c>
      <c r="D16" s="4">
        <v>720</v>
      </c>
      <c r="E16" s="4" t="str">
        <f>VLOOKUP(A16,HOP!A:L,12,0)</f>
        <v>720.00</v>
      </c>
      <c r="F16" s="4" t="str">
        <f>VLOOKUP(A16,HOP!A:C,3,0)</f>
        <v>2337402</v>
      </c>
      <c r="G16" s="4">
        <f t="shared" si="0"/>
        <v>0</v>
      </c>
      <c r="H16" s="4" t="str">
        <f t="shared" si="1"/>
        <v>，2337402</v>
      </c>
      <c r="I16" s="4" t="str">
        <f>VLOOKUP(A16,HOP!A:T,20,0)</f>
        <v>直连</v>
      </c>
    </row>
    <row r="17" s="4" customFormat="1" spans="1:9">
      <c r="A17" s="4">
        <v>16971161053</v>
      </c>
      <c r="B17" s="5">
        <v>44542</v>
      </c>
      <c r="C17" s="5">
        <v>44543</v>
      </c>
      <c r="D17" s="4">
        <v>823</v>
      </c>
      <c r="E17" s="4" t="str">
        <f>VLOOKUP(A17,HOP!A:L,12,0)</f>
        <v>823.00</v>
      </c>
      <c r="F17" s="4" t="str">
        <f>VLOOKUP(A17,HOP!A:C,3,0)</f>
        <v>2337525</v>
      </c>
      <c r="G17" s="4">
        <f t="shared" si="0"/>
        <v>0</v>
      </c>
      <c r="H17" s="4" t="str">
        <f t="shared" si="1"/>
        <v>，2337525</v>
      </c>
      <c r="I17" s="4" t="str">
        <f>VLOOKUP(A17,HOP!A:T,20,0)</f>
        <v>直连</v>
      </c>
    </row>
    <row r="18" s="4" customFormat="1" spans="1:9">
      <c r="A18" s="4">
        <v>16971889562</v>
      </c>
      <c r="B18" s="5">
        <v>44542</v>
      </c>
      <c r="C18" s="5">
        <v>44543</v>
      </c>
      <c r="D18" s="4">
        <v>694</v>
      </c>
      <c r="E18" s="4" t="str">
        <f>VLOOKUP(A18,HOP!A:L,12,0)</f>
        <v>694.00</v>
      </c>
      <c r="F18" s="4" t="str">
        <f>VLOOKUP(A18,HOP!A:C,3,0)</f>
        <v>2337865</v>
      </c>
      <c r="G18" s="4">
        <f t="shared" si="0"/>
        <v>0</v>
      </c>
      <c r="H18" s="4" t="str">
        <f t="shared" si="1"/>
        <v>，2337865</v>
      </c>
      <c r="I18" s="4" t="str">
        <f>VLOOKUP(A18,HOP!A:T,20,0)</f>
        <v>直连</v>
      </c>
    </row>
    <row r="19" s="4" customFormat="1" spans="1:9">
      <c r="A19" s="4">
        <v>16316637613</v>
      </c>
      <c r="B19" s="5">
        <v>44458</v>
      </c>
      <c r="C19" s="5">
        <v>44459</v>
      </c>
      <c r="D19" s="4">
        <v>1149</v>
      </c>
      <c r="E19" s="4">
        <v>1149</v>
      </c>
      <c r="F19" s="4">
        <v>2258493</v>
      </c>
      <c r="G19" s="4">
        <f t="shared" si="0"/>
        <v>0</v>
      </c>
      <c r="H19" s="4" t="str">
        <f t="shared" si="1"/>
        <v>，2258493</v>
      </c>
      <c r="I19" s="4" t="e">
        <f>VLOOKUP(A19,HOP!A:T,20,0)</f>
        <v>#N/A</v>
      </c>
    </row>
    <row r="21" spans="4:4">
      <c r="D21" s="4">
        <f>SUM(D2:D20)</f>
        <v>35093</v>
      </c>
    </row>
    <row r="22" spans="4:4">
      <c r="D22" s="4" t="s">
        <v>88</v>
      </c>
    </row>
    <row r="26" spans="1:1">
      <c r="A26" s="4" t="s">
        <v>89</v>
      </c>
    </row>
    <row r="27" spans="1:1">
      <c r="A27" s="4" t="s">
        <v>90</v>
      </c>
    </row>
  </sheetData>
  <autoFilter ref="A1:XFD22">
    <filterColumn colId="3">
      <filters blank="1">
        <filter val="2610"/>
        <filter val="8450"/>
        <filter val="2391"/>
        <filter val="1212"/>
        <filter val="35093"/>
        <filter val="694"/>
        <filter val="956"/>
        <filter val="1958"/>
        <filter val="720"/>
        <filter val="1461"/>
        <filter val="823"/>
        <filter val="1770"/>
        <filter val="2536"/>
        <filter val="638"/>
        <filter val="4704"/>
        <filter val="35093 HKD"/>
        <filter val="1149"/>
        <filter val="18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spans="1:20">
      <c r="A2" s="3">
        <v>16971889562</v>
      </c>
      <c r="B2" s="1" t="s">
        <v>108</v>
      </c>
      <c r="C2" s="1" t="s">
        <v>109</v>
      </c>
      <c r="D2" s="1" t="s">
        <v>110</v>
      </c>
      <c r="E2" s="1" t="s">
        <v>111</v>
      </c>
      <c r="F2" s="1" t="s">
        <v>108</v>
      </c>
      <c r="G2" s="1" t="s">
        <v>112</v>
      </c>
      <c r="H2" s="1" t="s">
        <v>113</v>
      </c>
      <c r="I2" s="1" t="s">
        <v>114</v>
      </c>
      <c r="J2" s="1" t="s">
        <v>29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16971161053</v>
      </c>
      <c r="B3" s="1" t="s">
        <v>108</v>
      </c>
      <c r="C3" s="1" t="s">
        <v>123</v>
      </c>
      <c r="D3" s="1" t="s">
        <v>124</v>
      </c>
      <c r="E3" s="1" t="s">
        <v>125</v>
      </c>
      <c r="F3" s="1" t="s">
        <v>108</v>
      </c>
      <c r="G3" s="1" t="s">
        <v>112</v>
      </c>
      <c r="H3" s="1" t="s">
        <v>113</v>
      </c>
      <c r="I3" s="1" t="s">
        <v>126</v>
      </c>
      <c r="J3" s="1" t="s">
        <v>29</v>
      </c>
      <c r="K3" s="1" t="s">
        <v>127</v>
      </c>
      <c r="L3" s="1" t="s">
        <v>127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128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16970774784</v>
      </c>
      <c r="B4" s="1" t="s">
        <v>108</v>
      </c>
      <c r="C4" s="1" t="s">
        <v>129</v>
      </c>
      <c r="D4" s="1" t="s">
        <v>130</v>
      </c>
      <c r="E4" s="1" t="s">
        <v>131</v>
      </c>
      <c r="F4" s="1" t="s">
        <v>108</v>
      </c>
      <c r="G4" s="1" t="s">
        <v>112</v>
      </c>
      <c r="H4" s="1" t="s">
        <v>113</v>
      </c>
      <c r="I4" s="1" t="s">
        <v>132</v>
      </c>
      <c r="J4" s="1" t="s">
        <v>29</v>
      </c>
      <c r="K4" s="1" t="s">
        <v>133</v>
      </c>
      <c r="L4" s="1" t="s">
        <v>133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134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16969193552</v>
      </c>
      <c r="B5" s="1" t="s">
        <v>108</v>
      </c>
      <c r="C5" s="1" t="s">
        <v>135</v>
      </c>
      <c r="D5" s="1" t="s">
        <v>136</v>
      </c>
      <c r="E5" s="1" t="s">
        <v>137</v>
      </c>
      <c r="F5" s="1" t="s">
        <v>108</v>
      </c>
      <c r="G5" s="1" t="s">
        <v>112</v>
      </c>
      <c r="H5" s="1" t="s">
        <v>113</v>
      </c>
      <c r="I5" s="1" t="s">
        <v>138</v>
      </c>
      <c r="J5" s="1" t="s">
        <v>29</v>
      </c>
      <c r="K5" s="1" t="s">
        <v>139</v>
      </c>
      <c r="L5" s="1" t="s">
        <v>139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140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16969191927</v>
      </c>
      <c r="B6" s="1" t="s">
        <v>108</v>
      </c>
      <c r="C6" s="1" t="s">
        <v>141</v>
      </c>
      <c r="D6" s="1" t="s">
        <v>136</v>
      </c>
      <c r="E6" s="1" t="s">
        <v>142</v>
      </c>
      <c r="F6" s="1" t="s">
        <v>108</v>
      </c>
      <c r="G6" s="1" t="s">
        <v>112</v>
      </c>
      <c r="H6" s="1" t="s">
        <v>113</v>
      </c>
      <c r="I6" s="1" t="s">
        <v>138</v>
      </c>
      <c r="J6" s="1" t="s">
        <v>29</v>
      </c>
      <c r="K6" s="1" t="s">
        <v>139</v>
      </c>
      <c r="L6" s="1" t="s">
        <v>139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143</v>
      </c>
      <c r="R6" s="1" t="s">
        <v>120</v>
      </c>
      <c r="S6" s="1" t="s">
        <v>121</v>
      </c>
      <c r="T6" s="1" t="s">
        <v>122</v>
      </c>
    </row>
    <row r="7" s="1" customFormat="1" spans="1:20">
      <c r="A7" s="3">
        <v>16963700037</v>
      </c>
      <c r="B7" s="1" t="s">
        <v>144</v>
      </c>
      <c r="C7" s="1" t="s">
        <v>145</v>
      </c>
      <c r="D7" s="1" t="s">
        <v>146</v>
      </c>
      <c r="E7" s="1" t="s">
        <v>147</v>
      </c>
      <c r="F7" s="1" t="s">
        <v>108</v>
      </c>
      <c r="G7" s="1" t="s">
        <v>112</v>
      </c>
      <c r="H7" s="1" t="s">
        <v>113</v>
      </c>
      <c r="I7" s="1" t="s">
        <v>148</v>
      </c>
      <c r="J7" s="1" t="s">
        <v>29</v>
      </c>
      <c r="K7" s="1" t="s">
        <v>149</v>
      </c>
      <c r="L7" s="1" t="s">
        <v>149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150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16960721465</v>
      </c>
      <c r="B8" s="1" t="s">
        <v>151</v>
      </c>
      <c r="C8" s="1" t="s">
        <v>152</v>
      </c>
      <c r="D8" s="1" t="s">
        <v>153</v>
      </c>
      <c r="E8" s="1" t="s">
        <v>154</v>
      </c>
      <c r="F8" s="1" t="s">
        <v>108</v>
      </c>
      <c r="G8" s="1" t="s">
        <v>112</v>
      </c>
      <c r="H8" s="1" t="s">
        <v>113</v>
      </c>
      <c r="I8" s="1" t="s">
        <v>155</v>
      </c>
      <c r="J8" s="1" t="s">
        <v>29</v>
      </c>
      <c r="K8" s="1" t="s">
        <v>156</v>
      </c>
      <c r="L8" s="1" t="s">
        <v>156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157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16949202416</v>
      </c>
      <c r="B9" s="1" t="s">
        <v>158</v>
      </c>
      <c r="C9" s="1" t="s">
        <v>159</v>
      </c>
      <c r="D9" s="1" t="s">
        <v>160</v>
      </c>
      <c r="E9" s="1" t="s">
        <v>161</v>
      </c>
      <c r="F9" s="1" t="s">
        <v>108</v>
      </c>
      <c r="G9" s="1" t="s">
        <v>112</v>
      </c>
      <c r="H9" s="1" t="s">
        <v>113</v>
      </c>
      <c r="I9" s="1" t="s">
        <v>162</v>
      </c>
      <c r="J9" s="1" t="s">
        <v>29</v>
      </c>
      <c r="K9" s="1" t="s">
        <v>163</v>
      </c>
      <c r="L9" s="1" t="s">
        <v>163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164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16932803967</v>
      </c>
      <c r="B10" s="1" t="s">
        <v>165</v>
      </c>
      <c r="C10" s="1" t="s">
        <v>166</v>
      </c>
      <c r="D10" s="1" t="s">
        <v>167</v>
      </c>
      <c r="E10" s="1" t="s">
        <v>168</v>
      </c>
      <c r="F10" s="1" t="s">
        <v>151</v>
      </c>
      <c r="G10" s="1" t="s">
        <v>112</v>
      </c>
      <c r="H10" s="1" t="s">
        <v>113</v>
      </c>
      <c r="I10" s="1" t="s">
        <v>169</v>
      </c>
      <c r="J10" s="1" t="s">
        <v>29</v>
      </c>
      <c r="K10" s="1" t="s">
        <v>170</v>
      </c>
      <c r="L10" s="1" t="s">
        <v>170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171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16917331730</v>
      </c>
      <c r="B11" s="1" t="s">
        <v>172</v>
      </c>
      <c r="C11" s="1" t="s">
        <v>173</v>
      </c>
      <c r="D11" s="1" t="s">
        <v>174</v>
      </c>
      <c r="E11" s="1" t="s">
        <v>175</v>
      </c>
      <c r="F11" s="1" t="s">
        <v>176</v>
      </c>
      <c r="G11" s="1" t="s">
        <v>112</v>
      </c>
      <c r="H11" s="1" t="s">
        <v>113</v>
      </c>
      <c r="I11" s="1" t="s">
        <v>177</v>
      </c>
      <c r="J11" s="1" t="s">
        <v>29</v>
      </c>
      <c r="K11" s="1" t="s">
        <v>178</v>
      </c>
      <c r="L11" s="1" t="s">
        <v>178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179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16916204121</v>
      </c>
      <c r="B12" s="1" t="s">
        <v>172</v>
      </c>
      <c r="C12" s="1" t="s">
        <v>180</v>
      </c>
      <c r="D12" s="1" t="s">
        <v>181</v>
      </c>
      <c r="E12" s="1" t="s">
        <v>182</v>
      </c>
      <c r="F12" s="1" t="s">
        <v>158</v>
      </c>
      <c r="G12" s="1" t="s">
        <v>112</v>
      </c>
      <c r="H12" s="1" t="s">
        <v>113</v>
      </c>
      <c r="I12" s="1" t="s">
        <v>183</v>
      </c>
      <c r="J12" s="1" t="s">
        <v>29</v>
      </c>
      <c r="K12" s="1" t="s">
        <v>184</v>
      </c>
      <c r="L12" s="1" t="s">
        <v>184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185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16886600546</v>
      </c>
      <c r="B13" s="1" t="s">
        <v>186</v>
      </c>
      <c r="C13" s="1" t="s">
        <v>187</v>
      </c>
      <c r="D13" s="1" t="s">
        <v>188</v>
      </c>
      <c r="E13" s="1" t="s">
        <v>189</v>
      </c>
      <c r="F13" s="1" t="s">
        <v>158</v>
      </c>
      <c r="G13" s="1" t="s">
        <v>112</v>
      </c>
      <c r="H13" s="1" t="s">
        <v>113</v>
      </c>
      <c r="I13" s="1" t="s">
        <v>190</v>
      </c>
      <c r="J13" s="1" t="s">
        <v>29</v>
      </c>
      <c r="K13" s="1" t="s">
        <v>191</v>
      </c>
      <c r="L13" s="1" t="s">
        <v>191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192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16871865260</v>
      </c>
      <c r="B14" s="1" t="s">
        <v>193</v>
      </c>
      <c r="C14" s="1" t="s">
        <v>194</v>
      </c>
      <c r="D14" s="1" t="s">
        <v>195</v>
      </c>
      <c r="E14" s="1" t="s">
        <v>196</v>
      </c>
      <c r="F14" s="1" t="s">
        <v>151</v>
      </c>
      <c r="G14" s="1" t="s">
        <v>112</v>
      </c>
      <c r="H14" s="1" t="s">
        <v>113</v>
      </c>
      <c r="I14" s="1" t="s">
        <v>197</v>
      </c>
      <c r="J14" s="1" t="s">
        <v>29</v>
      </c>
      <c r="K14" s="1" t="s">
        <v>198</v>
      </c>
      <c r="L14" s="1" t="s">
        <v>198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199</v>
      </c>
      <c r="R14" s="1" t="s">
        <v>120</v>
      </c>
      <c r="S14" s="1" t="s">
        <v>121</v>
      </c>
      <c r="T14" s="1" t="s">
        <v>122</v>
      </c>
    </row>
    <row r="15" s="1" customFormat="1" spans="1:20">
      <c r="A15" s="3">
        <v>16769875821</v>
      </c>
      <c r="B15" s="1" t="s">
        <v>200</v>
      </c>
      <c r="C15" s="1" t="s">
        <v>201</v>
      </c>
      <c r="D15" s="1" t="s">
        <v>188</v>
      </c>
      <c r="E15" s="1" t="s">
        <v>202</v>
      </c>
      <c r="F15" s="1" t="s">
        <v>151</v>
      </c>
      <c r="G15" s="1" t="s">
        <v>112</v>
      </c>
      <c r="H15" s="1" t="s">
        <v>113</v>
      </c>
      <c r="I15" s="1" t="s">
        <v>203</v>
      </c>
      <c r="J15" s="1" t="s">
        <v>29</v>
      </c>
      <c r="K15" s="1" t="s">
        <v>204</v>
      </c>
      <c r="L15" s="1" t="s">
        <v>204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205</v>
      </c>
      <c r="R15" s="1" t="s">
        <v>120</v>
      </c>
      <c r="S15" s="1" t="s">
        <v>121</v>
      </c>
      <c r="T15" s="1" t="s">
        <v>122</v>
      </c>
    </row>
    <row r="16" s="1" customFormat="1" spans="1:20">
      <c r="A16" s="3">
        <v>16660177754</v>
      </c>
      <c r="B16" s="1" t="s">
        <v>206</v>
      </c>
      <c r="C16" s="1" t="s">
        <v>207</v>
      </c>
      <c r="D16" s="1" t="s">
        <v>208</v>
      </c>
      <c r="E16" s="1" t="s">
        <v>209</v>
      </c>
      <c r="F16" s="1" t="s">
        <v>151</v>
      </c>
      <c r="G16" s="1" t="s">
        <v>112</v>
      </c>
      <c r="H16" s="1" t="s">
        <v>113</v>
      </c>
      <c r="I16" s="1" t="s">
        <v>210</v>
      </c>
      <c r="J16" s="1" t="s">
        <v>29</v>
      </c>
      <c r="K16" s="1" t="s">
        <v>211</v>
      </c>
      <c r="L16" s="1" t="s">
        <v>211</v>
      </c>
      <c r="M16" s="1" t="s">
        <v>116</v>
      </c>
      <c r="N16" s="1" t="s">
        <v>116</v>
      </c>
      <c r="O16" s="1" t="s">
        <v>117</v>
      </c>
      <c r="P16" s="1" t="s">
        <v>118</v>
      </c>
      <c r="Q16" s="1" t="s">
        <v>212</v>
      </c>
      <c r="R16" s="1" t="s">
        <v>120</v>
      </c>
      <c r="S16" s="1" t="s">
        <v>121</v>
      </c>
      <c r="T16" s="1" t="s">
        <v>122</v>
      </c>
    </row>
    <row r="17" s="1" customFormat="1" spans="1:20">
      <c r="A17" s="3">
        <v>16296481685</v>
      </c>
      <c r="B17" s="1" t="s">
        <v>213</v>
      </c>
      <c r="C17" s="1" t="s">
        <v>214</v>
      </c>
      <c r="D17" s="1" t="s">
        <v>215</v>
      </c>
      <c r="E17" s="1" t="s">
        <v>216</v>
      </c>
      <c r="F17" s="1" t="s">
        <v>151</v>
      </c>
      <c r="G17" s="1" t="s">
        <v>112</v>
      </c>
      <c r="H17" s="1" t="s">
        <v>113</v>
      </c>
      <c r="I17" s="1" t="s">
        <v>217</v>
      </c>
      <c r="J17" s="1" t="s">
        <v>29</v>
      </c>
      <c r="K17" s="1" t="s">
        <v>218</v>
      </c>
      <c r="L17" s="1" t="s">
        <v>218</v>
      </c>
      <c r="M17" s="1" t="s">
        <v>116</v>
      </c>
      <c r="N17" s="1" t="s">
        <v>116</v>
      </c>
      <c r="O17" s="1" t="s">
        <v>117</v>
      </c>
      <c r="P17" s="1" t="s">
        <v>118</v>
      </c>
      <c r="Q17" s="1" t="s">
        <v>219</v>
      </c>
      <c r="R17" s="1" t="s">
        <v>120</v>
      </c>
      <c r="S17" s="1" t="s">
        <v>121</v>
      </c>
      <c r="T17" s="1" t="s">
        <v>122</v>
      </c>
    </row>
    <row r="18" s="1" customFormat="1" spans="1:20">
      <c r="A18" s="3">
        <v>16138108038</v>
      </c>
      <c r="B18" s="1" t="s">
        <v>220</v>
      </c>
      <c r="C18" s="1" t="s">
        <v>221</v>
      </c>
      <c r="D18" s="1" t="s">
        <v>222</v>
      </c>
      <c r="E18" s="1" t="s">
        <v>223</v>
      </c>
      <c r="F18" s="1" t="s">
        <v>151</v>
      </c>
      <c r="G18" s="1" t="s">
        <v>112</v>
      </c>
      <c r="H18" s="1" t="s">
        <v>113</v>
      </c>
      <c r="I18" s="1" t="s">
        <v>224</v>
      </c>
      <c r="J18" s="1" t="s">
        <v>29</v>
      </c>
      <c r="K18" s="1" t="s">
        <v>225</v>
      </c>
      <c r="L18" s="1" t="s">
        <v>225</v>
      </c>
      <c r="M18" s="1" t="s">
        <v>116</v>
      </c>
      <c r="N18" s="1" t="s">
        <v>116</v>
      </c>
      <c r="O18" s="1" t="s">
        <v>117</v>
      </c>
      <c r="P18" s="1" t="s">
        <v>118</v>
      </c>
      <c r="Q18" s="1" t="s">
        <v>226</v>
      </c>
      <c r="R18" s="1" t="s">
        <v>120</v>
      </c>
      <c r="S18" s="1" t="s">
        <v>121</v>
      </c>
      <c r="T18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2021-12-16T02:31:48Z</dcterms:created>
  <dcterms:modified xsi:type="dcterms:W3CDTF">2021-12-16T02:48:53Z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3FA7989984824F94B241850B335942DF</vt:lpwstr>
  </property>
  <property fmtid="{D5CDD505-2E9C-101B-9397-08002B2CF9AE}" pid="3" name="KSOProductBuildVer">
    <vt:lpwstr>2052-11.1.0.11115</vt:lpwstr>
  </property>
</Properties>
</file>