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对账!$A$1:$X$17</definedName>
  </definedNames>
  <calcPr calcId="144525"/>
</workbook>
</file>

<file path=xl/sharedStrings.xml><?xml version="1.0" encoding="utf-8"?>
<sst xmlns="http://schemas.openxmlformats.org/spreadsheetml/2006/main" count="496" uniqueCount="214">
  <si>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</si>
  <si>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</si>
  <si>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</si>
  <si>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</si>
  <si>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</si>
  <si>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</si>
  <si>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</si>
  <si>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</si>
  <si>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</si>
  <si>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</si>
  <si>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</si>
  <si>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</si>
  <si>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</si>
  <si>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</si>
  <si>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</si>
  <si>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</si>
  <si>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</si>
  <si>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</si>
  <si>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</si>
  <si>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</si>
  <si>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</si>
  <si>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</si>
  <si>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</si>
  <si>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</si>
  <si>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</si>
  <si>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</si>
  <si>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</si>
  <si>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[罗马]葛罗丽别墅酒店(Hotel Villa Glori)(70391300)</t>
  </si>
  <si>
    <t>标准房(双床)&lt;2人入住&gt;&lt;不退款&gt;&lt;早餐&gt;</t>
  </si>
  <si>
    <t>HKD</t>
  </si>
  <si>
    <t>Tang/Chenglin,Yan/Shengjiao</t>
  </si>
  <si>
    <t>CA13030211210HKD</t>
  </si>
  <si>
    <t>未提现</t>
  </si>
  <si>
    <t>携程开票</t>
  </si>
  <si>
    <t>[希什利]伊斯坦布尔市中心温德姆华美达广场酒店(Ramada Plaza by Wyndham Istanbul City Center)(60480571)</t>
  </si>
  <si>
    <t>双人床房&lt;不退款&gt;&lt;2人入住&gt;</t>
  </si>
  <si>
    <t>Akarsu/Fatih</t>
  </si>
  <si>
    <t>取消</t>
  </si>
  <si>
    <t>[弗朗斯地区鲁瓦西]巴黎戴高乐机场怡思得酒店(Innside by Melià Paris Charles de Gaulle Airport)(55586059)</t>
  </si>
  <si>
    <t>怡思得双床房&lt;早餐&gt;&lt;不退款&gt;&lt;2人入住&gt;</t>
  </si>
  <si>
    <t>LIANG/XIAOLING,WANG/LEI</t>
  </si>
  <si>
    <t>权益取消</t>
  </si>
  <si>
    <t>[马德里]埃克广场酒店(Exe Plaza Madrid)(55542732)</t>
  </si>
  <si>
    <t>GUALLAR GARCIA/MARIA PILAR</t>
  </si>
  <si>
    <t>[万锦]多伦多马克姆万豪酒店(Toronto Marriott Markham)(60480442)</t>
  </si>
  <si>
    <t>庭景特大床房&lt;不退款&gt;&lt;2人入住&gt;</t>
  </si>
  <si>
    <t>Lee/SooKwan</t>
  </si>
  <si>
    <t>[萨拉戈萨]YIT萨拉戈萨酒店(Hotel Yit Ciudad de Zaragoza)(55329074)</t>
  </si>
  <si>
    <t>双人床房&lt;2人入住&gt;&lt;不退款&gt;&lt;早餐&gt;</t>
  </si>
  <si>
    <t>Carrasco Hervas/Maria Jesus</t>
  </si>
  <si>
    <t>[巨港]巴邻旁阿里亚酒店(Aryaduta Palembang)(55611731)</t>
  </si>
  <si>
    <t>俱乐部高级房&lt;不退款&gt;&lt;2人入住&gt;</t>
  </si>
  <si>
    <t>Sudiro/Sudiro</t>
  </si>
  <si>
    <t>[纽约]墨水 48 酒店(Ink 48 Hotel)(55720417)</t>
  </si>
  <si>
    <t>特大床房&lt;不退款&gt;&lt;2人入住&gt;</t>
  </si>
  <si>
    <t>Moron/Moire Lynne</t>
  </si>
  <si>
    <t>[华盛顿]华盛顿特区瑞吉酒店(The St. Regis Washington, D.C.)(55862022)</t>
  </si>
  <si>
    <t>豪华2张双人床房&lt;不退款&gt;&lt;2人入住&gt;</t>
  </si>
  <si>
    <t>Espe/Sue</t>
  </si>
  <si>
    <t>[巴科洛德]色达国会大厦中央酒店(Seda Capitol Central)(55599048)</t>
  </si>
  <si>
    <t>豪华间&lt;不退款&gt;&lt;2人入住&gt;</t>
  </si>
  <si>
    <t>R. Lucero/Melissa,R. Lucero/Melissa</t>
  </si>
  <si>
    <t>[塞维利亚]塞维利亚顶点酒店(Vértice Sevilla)(55543045)</t>
  </si>
  <si>
    <t>标准双床房&lt;不退款&gt;&lt;2人入住&gt;</t>
  </si>
  <si>
    <t>Peralta Altamirano/Alejandro Esteban</t>
  </si>
  <si>
    <t>[里昂]里昂塞特万豪国际酒店(Lyon Marriott Hotel Cité Internationale)(55299331)</t>
  </si>
  <si>
    <t>标准房&lt;不退款&gt;&lt;2人入住&gt;</t>
  </si>
  <si>
    <t>Besson/Thierry</t>
  </si>
  <si>
    <t>[底特律]底特律米高梅酒店(MGM Grand Detroit)(55560273)</t>
  </si>
  <si>
    <t>奢华特大床房&lt;不退款&gt;&lt;2人入住&gt;</t>
  </si>
  <si>
    <t>Kuchta/Timothy,Kuchta/David</t>
  </si>
  <si>
    <t>[波特兰]波特兰机场克拉丽奥酒店(Clarion Hotel Airport Portland)(55720250)</t>
  </si>
  <si>
    <t>2张双人床房&lt;不退款&gt;&lt;2人入住&gt;</t>
  </si>
  <si>
    <t>Aldrich/Randy</t>
  </si>
  <si>
    <t>退单</t>
  </si>
  <si>
    <t>[开罗]格兰德皇家酒店(Hotel Grand Royal)(55414076)</t>
  </si>
  <si>
    <t>皇家双人床房&lt;不退款&gt;&lt;2人入住&gt;</t>
  </si>
  <si>
    <t>Plummer/Robert Frederick</t>
  </si>
  <si>
    <t>[奥韦里]奥威里精选普罗蒂酒店(Protea Hotel Owerri Select)(68027998)</t>
  </si>
  <si>
    <t>池景双床房&lt;早餐&gt;&lt;不退款&gt;&lt;2人入住&gt;</t>
  </si>
  <si>
    <t>uzodike/chukwudi</t>
  </si>
  <si>
    <t>，</t>
  </si>
  <si>
    <t>16766953720此单多收9205元待退回</t>
  </si>
  <si>
    <t>16915450711此单多收9.36元退回</t>
  </si>
  <si>
    <t>本期扣款377.64</t>
  </si>
  <si>
    <t>16802231352此单多收1890元退回</t>
  </si>
  <si>
    <t>35903 HKD</t>
  </si>
  <si>
    <t>A211216155112481</t>
  </si>
  <si>
    <t>A211216155206925</t>
  </si>
  <si>
    <t>A211216155229925</t>
  </si>
  <si>
    <t>总计：35903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</si>
  <si>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</si>
  <si>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</si>
  <si>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</si>
  <si>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</si>
  <si>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</si>
  <si>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</si>
  <si>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</si>
  <si>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</si>
  <si>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</si>
  <si>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</si>
  <si>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</si>
  <si>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</si>
  <si>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</si>
  <si>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</si>
  <si>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</si>
  <si>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</si>
  <si>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</si>
  <si>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2021-12-06</t>
  </si>
  <si>
    <t>2328714</t>
  </si>
  <si>
    <t>波特兰克拉丽奥酒店</t>
  </si>
  <si>
    <t>Aldrich Randy</t>
  </si>
  <si>
    <t>2021-12-07</t>
  </si>
  <si>
    <t>退房日周结</t>
  </si>
  <si>
    <t>580.21</t>
  </si>
  <si>
    <t>708.00</t>
  </si>
  <si>
    <t>0</t>
  </si>
  <si>
    <t>0.00</t>
  </si>
  <si>
    <t>携程汇智国际直连</t>
  </si>
  <si>
    <t>2021-12-06 13:44:44</t>
  </si>
  <si>
    <t>否</t>
  </si>
  <si>
    <t>汇智国际旅游发展有限公司</t>
  </si>
  <si>
    <t>直连</t>
  </si>
  <si>
    <t>2328223</t>
  </si>
  <si>
    <t>底特律米高梅酒店</t>
  </si>
  <si>
    <t>Kuchta Timothy,Kuchta David</t>
  </si>
  <si>
    <t>1387.41</t>
  </si>
  <si>
    <t>1693.00</t>
  </si>
  <si>
    <t>2021-12-06 03:25:50</t>
  </si>
  <si>
    <t>2021-12-05</t>
  </si>
  <si>
    <t>2328117</t>
  </si>
  <si>
    <t>里昂塞特万豪国际酒店</t>
  </si>
  <si>
    <t>Besson Thierry</t>
  </si>
  <si>
    <t>800.65</t>
  </si>
  <si>
    <t>977.00</t>
  </si>
  <si>
    <t>2021-12-05 22:15:20</t>
  </si>
  <si>
    <t>2021-12-04</t>
  </si>
  <si>
    <t>2327625</t>
  </si>
  <si>
    <t>塞维利亚顶点酒店</t>
  </si>
  <si>
    <t>Peralta Altamirano Alejandro Esteban</t>
  </si>
  <si>
    <t>2330.94</t>
  </si>
  <si>
    <t>2844.00</t>
  </si>
  <si>
    <t>2021-12-04 22:47:06</t>
  </si>
  <si>
    <t>2326396</t>
  </si>
  <si>
    <t>色達首都中央酒店</t>
  </si>
  <si>
    <t>R. Lucero Melissa,R. Lucero Melissa</t>
  </si>
  <si>
    <t>658.96</t>
  </si>
  <si>
    <t>804.00</t>
  </si>
  <si>
    <t>2021-12-04 11:34:43</t>
  </si>
  <si>
    <t>2021-12-03</t>
  </si>
  <si>
    <t>2324718</t>
  </si>
  <si>
    <t xml:space="preserve">华盛顿特区瑞吉酒店  </t>
  </si>
  <si>
    <t>Espe Sue</t>
  </si>
  <si>
    <t>7030.22</t>
  </si>
  <si>
    <t>8586.00</t>
  </si>
  <si>
    <t>2021-12-03 01:11:25</t>
  </si>
  <si>
    <t>2021-12-02</t>
  </si>
  <si>
    <t>2322625</t>
  </si>
  <si>
    <t>墨水 48 酒店</t>
  </si>
  <si>
    <t>Moron Moire Lynne</t>
  </si>
  <si>
    <t>3365.27</t>
  </si>
  <si>
    <t>4110.00</t>
  </si>
  <si>
    <t>2021-12-02 08:00:34</t>
  </si>
  <si>
    <t>2021-12-01</t>
  </si>
  <si>
    <t>2322190</t>
  </si>
  <si>
    <t>巴邻旁阿里亚酒店</t>
  </si>
  <si>
    <t>Sudiro Sudiro</t>
  </si>
  <si>
    <t>615.66</t>
  </si>
  <si>
    <t>752.00</t>
  </si>
  <si>
    <t>2021-12-01 20:27:37</t>
  </si>
  <si>
    <t>2021-11-25</t>
  </si>
  <si>
    <t>2312801</t>
  </si>
  <si>
    <t>YIT 萨拉戈萨城酒店</t>
  </si>
  <si>
    <t>Carrasco Hervas Maria Jesus</t>
  </si>
  <si>
    <t>2253.10</t>
  </si>
  <si>
    <t>2744.00</t>
  </si>
  <si>
    <t>2021-11-25 20:50:13</t>
  </si>
  <si>
    <t>2021-11-21</t>
  </si>
  <si>
    <t>2306215</t>
  </si>
  <si>
    <t>多伦多马克姆万豪酒店</t>
  </si>
  <si>
    <t>Lee SooKwan</t>
  </si>
  <si>
    <t>2593.67</t>
  </si>
  <si>
    <t>3158.00</t>
  </si>
  <si>
    <t>2021-11-21 15:38:53</t>
  </si>
  <si>
    <t>2021-11-19</t>
  </si>
  <si>
    <t>2304237</t>
  </si>
  <si>
    <t>埃克广场酒店</t>
  </si>
  <si>
    <t>GUALLAR GARCIA MARIA PILAR</t>
  </si>
  <si>
    <t>670.10</t>
  </si>
  <si>
    <t>816.00</t>
  </si>
  <si>
    <t>2021-11-19 18:46:04</t>
  </si>
  <si>
    <t>2021-11-10</t>
  </si>
  <si>
    <t>2295481</t>
  </si>
  <si>
    <t>美利亚巴黎戴高乐机场怡思得酒店</t>
  </si>
  <si>
    <t>LIANG XIAOLING,WANG LEI</t>
  </si>
  <si>
    <t>2021-11-29</t>
  </si>
  <si>
    <t>8647.44</t>
  </si>
  <si>
    <t>10520.00</t>
  </si>
  <si>
    <t>1315.00</t>
  </si>
  <si>
    <t>-9205</t>
  </si>
  <si>
    <t>-7566</t>
  </si>
  <si>
    <t>2021-11-10 15:13:34</t>
  </si>
  <si>
    <t>2021-11-03</t>
  </si>
  <si>
    <t>2288411</t>
  </si>
  <si>
    <t>伊斯坦布尔市中心华美达广场酒店</t>
  </si>
  <si>
    <t>Akarsu Fatih</t>
  </si>
  <si>
    <t>2021-11-03 16:49:30</t>
  </si>
  <si>
    <t>2021-10-24</t>
  </si>
  <si>
    <t>2282482</t>
  </si>
  <si>
    <t>葛罗丽别墅酒店</t>
  </si>
  <si>
    <t>Tang Chenglin,Yan Shengjiao</t>
  </si>
  <si>
    <t>385.16</t>
  </si>
  <si>
    <t>468.00</t>
  </si>
  <si>
    <t>2021-10-24 04:23:21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</si>
</sst>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4" fillId="3" borderId="1" applyNumberForma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16647609089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44536</v>
      </c>
      <c r="G2" s="5">
        <v>44537</v>
      </c>
      <c r="H2" s="4">
        <v>1</v>
      </c>
      <c r="I2" s="4">
        <v>1</v>
      </c>
      <c r="J2" s="4">
        <v>1</v>
      </c>
      <c r="K2" s="4" t="s">
        <v>29</v>
      </c>
      <c r="L2" s="4">
        <v>468</v>
      </c>
      <c r="M2" s="4">
        <v>468</v>
      </c>
      <c r="N2" s="4" t="s">
        <v>30</v>
      </c>
      <c r="O2" s="4" t="s">
        <v>31</v>
      </c>
      <c r="P2" s="4" t="s">
        <v>32</v>
      </c>
      <c r="Q2" s="4">
        <v>0</v>
      </c>
      <c r="R2" s="6">
        <v>44493</v>
      </c>
      <c r="S2" s="5">
        <v>44540</v>
      </c>
      <c r="T2" s="4" t="s">
        <v>33</v>
      </c>
      <c r="U2" s="4">
        <v>468</v>
      </c>
      <c r="V2" s="4">
        <v>0</v>
      </c>
      <c r="W2" s="4">
        <v>0</v>
      </c>
    </row>
    <row r="3" s="4" customFormat="1" spans="1:23">
      <c r="A3" s="4">
        <v>16734699138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44533</v>
      </c>
      <c r="G3" s="5">
        <v>44537</v>
      </c>
      <c r="H3" s="4">
        <v>1</v>
      </c>
      <c r="I3" s="4">
        <v>4</v>
      </c>
      <c r="J3" s="4">
        <v>4</v>
      </c>
      <c r="K3" s="4" t="s">
        <v>29</v>
      </c>
      <c r="L3" s="4">
        <v>2536</v>
      </c>
      <c r="M3" s="4">
        <v>2536</v>
      </c>
      <c r="N3" s="4" t="s">
        <v>36</v>
      </c>
      <c r="O3" s="4" t="s">
        <v>31</v>
      </c>
      <c r="P3" s="4" t="s">
        <v>32</v>
      </c>
      <c r="Q3" s="4">
        <v>0</v>
      </c>
      <c r="R3" s="6">
        <v>44503</v>
      </c>
      <c r="S3" s="5">
        <v>44540</v>
      </c>
      <c r="T3" s="4" t="s">
        <v>33</v>
      </c>
      <c r="U3" s="4">
        <v>2536</v>
      </c>
      <c r="V3" s="4">
        <v>0</v>
      </c>
      <c r="W3" s="4">
        <v>0</v>
      </c>
    </row>
    <row r="4" s="4" customFormat="1" spans="1:23">
      <c r="A4" s="4">
        <v>16734699138</v>
      </c>
      <c r="B4" s="4" t="s">
        <v>25</v>
      </c>
      <c r="C4" s="4" t="s">
        <v>37</v>
      </c>
      <c r="D4" s="4" t="s">
        <v>34</v>
      </c>
      <c r="E4" s="4" t="s">
        <v>35</v>
      </c>
      <c r="F4" s="5">
        <v>44533</v>
      </c>
      <c r="G4" s="5">
        <v>44537</v>
      </c>
      <c r="H4" s="4">
        <v>1</v>
      </c>
      <c r="I4" s="4">
        <v>4</v>
      </c>
      <c r="J4" s="4">
        <v>4</v>
      </c>
      <c r="K4" s="4" t="s">
        <v>29</v>
      </c>
      <c r="L4" s="4">
        <v>-2536</v>
      </c>
      <c r="M4" s="4">
        <v>-2536</v>
      </c>
      <c r="N4" s="4" t="s">
        <v>36</v>
      </c>
      <c r="O4" s="4" t="s">
        <v>31</v>
      </c>
      <c r="P4" s="4" t="s">
        <v>32</v>
      </c>
      <c r="Q4" s="4">
        <v>0</v>
      </c>
      <c r="R4" s="6">
        <v>44503</v>
      </c>
      <c r="S4" s="5">
        <v>44540</v>
      </c>
      <c r="T4" s="4" t="s">
        <v>33</v>
      </c>
      <c r="U4" s="4">
        <v>-2536</v>
      </c>
      <c r="V4" s="4">
        <v>0</v>
      </c>
      <c r="W4" s="4">
        <v>0</v>
      </c>
    </row>
    <row r="5" s="4" customFormat="1" spans="1:23">
      <c r="A5" s="4">
        <v>16766953720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44529</v>
      </c>
      <c r="G5" s="5">
        <v>44537</v>
      </c>
      <c r="H5" s="4">
        <v>1</v>
      </c>
      <c r="I5" s="4">
        <v>8</v>
      </c>
      <c r="J5" s="4">
        <v>8</v>
      </c>
      <c r="K5" s="4" t="s">
        <v>29</v>
      </c>
      <c r="L5" s="4">
        <v>10520</v>
      </c>
      <c r="M5" s="4">
        <v>10520</v>
      </c>
      <c r="N5" s="4" t="s">
        <v>40</v>
      </c>
      <c r="O5" s="4" t="s">
        <v>31</v>
      </c>
      <c r="P5" s="4" t="s">
        <v>32</v>
      </c>
      <c r="Q5" s="4">
        <v>0</v>
      </c>
      <c r="R5" s="6">
        <v>44510</v>
      </c>
      <c r="S5" s="5">
        <v>44540</v>
      </c>
      <c r="T5" s="4" t="s">
        <v>33</v>
      </c>
      <c r="U5" s="4">
        <v>10520</v>
      </c>
      <c r="V5" s="4">
        <v>0</v>
      </c>
      <c r="W5" s="4">
        <v>0</v>
      </c>
    </row>
    <row r="6" s="4" customFormat="1" spans="1:23">
      <c r="A6" s="4">
        <v>16766953720</v>
      </c>
      <c r="B6" s="4" t="s">
        <v>25</v>
      </c>
      <c r="C6" s="4" t="s">
        <v>37</v>
      </c>
      <c r="D6" s="4" t="s">
        <v>38</v>
      </c>
      <c r="E6" s="4" t="s">
        <v>39</v>
      </c>
      <c r="F6" s="5">
        <v>44529</v>
      </c>
      <c r="G6" s="5">
        <v>44537</v>
      </c>
      <c r="H6" s="4">
        <v>1</v>
      </c>
      <c r="I6" s="4">
        <v>8</v>
      </c>
      <c r="J6" s="4">
        <v>8</v>
      </c>
      <c r="K6" s="4" t="s">
        <v>29</v>
      </c>
      <c r="L6" s="4">
        <v>-10520</v>
      </c>
      <c r="M6" s="4">
        <v>-10520</v>
      </c>
      <c r="N6" s="4" t="s">
        <v>40</v>
      </c>
      <c r="O6" s="4" t="s">
        <v>31</v>
      </c>
      <c r="P6" s="4" t="s">
        <v>32</v>
      </c>
      <c r="Q6" s="4">
        <v>0</v>
      </c>
      <c r="R6" s="6">
        <v>44510</v>
      </c>
      <c r="S6" s="5">
        <v>44540</v>
      </c>
      <c r="T6" s="4" t="s">
        <v>33</v>
      </c>
      <c r="U6" s="4">
        <v>-10520</v>
      </c>
      <c r="V6" s="4">
        <v>0</v>
      </c>
      <c r="W6" s="4">
        <v>0</v>
      </c>
    </row>
    <row r="7" s="4" customFormat="1" spans="1:23">
      <c r="A7" s="4">
        <v>16766953720</v>
      </c>
      <c r="B7" s="4" t="s">
        <v>25</v>
      </c>
      <c r="C7" s="4" t="s">
        <v>41</v>
      </c>
      <c r="D7" s="4" t="s">
        <v>38</v>
      </c>
      <c r="E7" s="4" t="s">
        <v>39</v>
      </c>
      <c r="F7" s="5">
        <v>44529</v>
      </c>
      <c r="G7" s="5">
        <v>44537</v>
      </c>
      <c r="H7" s="4">
        <v>1</v>
      </c>
      <c r="I7" s="4">
        <v>8</v>
      </c>
      <c r="J7" s="4">
        <v>8</v>
      </c>
      <c r="K7" s="4" t="s">
        <v>29</v>
      </c>
      <c r="L7" s="4">
        <v>10520</v>
      </c>
      <c r="M7" s="4">
        <v>10520</v>
      </c>
      <c r="N7" s="4" t="s">
        <v>40</v>
      </c>
      <c r="O7" s="4" t="s">
        <v>31</v>
      </c>
      <c r="P7" s="4" t="s">
        <v>32</v>
      </c>
      <c r="Q7" s="4">
        <v>0</v>
      </c>
      <c r="R7" s="6">
        <v>44510</v>
      </c>
      <c r="S7" s="5">
        <v>44540</v>
      </c>
      <c r="T7" s="4" t="s">
        <v>33</v>
      </c>
      <c r="U7" s="4">
        <v>10520</v>
      </c>
      <c r="V7" s="4">
        <v>0</v>
      </c>
      <c r="W7" s="4">
        <v>0</v>
      </c>
    </row>
    <row r="8" s="4" customFormat="1" spans="1:23">
      <c r="A8" s="4">
        <v>16824545724</v>
      </c>
      <c r="B8" s="4" t="s">
        <v>25</v>
      </c>
      <c r="C8" s="4" t="s">
        <v>26</v>
      </c>
      <c r="D8" s="4" t="s">
        <v>42</v>
      </c>
      <c r="E8" s="4" t="s">
        <v>35</v>
      </c>
      <c r="F8" s="5">
        <v>44536</v>
      </c>
      <c r="G8" s="5">
        <v>44537</v>
      </c>
      <c r="H8" s="4">
        <v>1</v>
      </c>
      <c r="I8" s="4">
        <v>1</v>
      </c>
      <c r="J8" s="4">
        <v>1</v>
      </c>
      <c r="K8" s="4" t="s">
        <v>29</v>
      </c>
      <c r="L8" s="4">
        <v>816</v>
      </c>
      <c r="M8" s="4">
        <v>816</v>
      </c>
      <c r="N8" s="4" t="s">
        <v>43</v>
      </c>
      <c r="O8" s="4" t="s">
        <v>31</v>
      </c>
      <c r="P8" s="4" t="s">
        <v>32</v>
      </c>
      <c r="Q8" s="4">
        <v>0</v>
      </c>
      <c r="R8" s="6">
        <v>44519</v>
      </c>
      <c r="S8" s="5">
        <v>44540</v>
      </c>
      <c r="T8" s="4" t="s">
        <v>33</v>
      </c>
      <c r="U8" s="4">
        <v>816</v>
      </c>
      <c r="V8" s="4">
        <v>0</v>
      </c>
      <c r="W8" s="4">
        <v>0</v>
      </c>
    </row>
    <row r="9" s="4" customFormat="1" spans="1:25">
      <c r="A9" s="4">
        <v>16834406213</v>
      </c>
      <c r="B9" s="4" t="s">
        <v>25</v>
      </c>
      <c r="C9" s="4" t="s">
        <v>26</v>
      </c>
      <c r="D9" s="4" t="s">
        <v>44</v>
      </c>
      <c r="E9" s="4" t="s">
        <v>45</v>
      </c>
      <c r="F9" s="5">
        <v>44533</v>
      </c>
      <c r="G9" s="5">
        <v>44537</v>
      </c>
      <c r="H9" s="4">
        <v>1</v>
      </c>
      <c r="I9" s="4">
        <v>4</v>
      </c>
      <c r="J9" s="4">
        <v>4</v>
      </c>
      <c r="K9" s="4" t="s">
        <v>29</v>
      </c>
      <c r="L9" s="4">
        <v>3158</v>
      </c>
      <c r="M9" s="4">
        <v>3158</v>
      </c>
      <c r="N9" s="4" t="s">
        <v>46</v>
      </c>
      <c r="O9" s="4" t="s">
        <v>31</v>
      </c>
      <c r="P9" s="4" t="s">
        <v>32</v>
      </c>
      <c r="Q9" s="4">
        <v>0</v>
      </c>
      <c r="R9" s="6">
        <v>44521</v>
      </c>
      <c r="S9" s="5">
        <v>44540</v>
      </c>
      <c r="T9" s="4" t="s">
        <v>33</v>
      </c>
      <c r="U9" s="4">
        <v>3158</v>
      </c>
      <c r="V9" s="4">
        <v>0</v>
      </c>
      <c r="W9" s="4">
        <v>0</v>
      </c>
      <c r="X9" s="4">
        <v>2306215</v>
      </c>
      <c r="Y9" s="4">
        <v>87213148</v>
      </c>
    </row>
    <row r="10" s="4" customFormat="1" spans="1:23">
      <c r="A10" s="4">
        <v>16864727188</v>
      </c>
      <c r="B10" s="4" t="s">
        <v>25</v>
      </c>
      <c r="C10" s="4" t="s">
        <v>26</v>
      </c>
      <c r="D10" s="4" t="s">
        <v>47</v>
      </c>
      <c r="E10" s="4" t="s">
        <v>48</v>
      </c>
      <c r="F10" s="5">
        <v>44534</v>
      </c>
      <c r="G10" s="5">
        <v>44537</v>
      </c>
      <c r="H10" s="4">
        <v>1</v>
      </c>
      <c r="I10" s="4">
        <v>3</v>
      </c>
      <c r="J10" s="4">
        <v>3</v>
      </c>
      <c r="K10" s="4" t="s">
        <v>29</v>
      </c>
      <c r="L10" s="4">
        <v>2744</v>
      </c>
      <c r="M10" s="4">
        <v>2744</v>
      </c>
      <c r="N10" s="4" t="s">
        <v>49</v>
      </c>
      <c r="O10" s="4" t="s">
        <v>31</v>
      </c>
      <c r="P10" s="4" t="s">
        <v>32</v>
      </c>
      <c r="Q10" s="4">
        <v>0</v>
      </c>
      <c r="R10" s="6">
        <v>44525</v>
      </c>
      <c r="S10" s="5">
        <v>44540</v>
      </c>
      <c r="T10" s="4" t="s">
        <v>33</v>
      </c>
      <c r="U10" s="4">
        <v>2744</v>
      </c>
      <c r="V10" s="4">
        <v>0</v>
      </c>
      <c r="W10" s="4">
        <v>0</v>
      </c>
    </row>
    <row r="11" s="4" customFormat="1" spans="1:24">
      <c r="A11" s="4">
        <v>16902274921</v>
      </c>
      <c r="B11" s="4" t="s">
        <v>25</v>
      </c>
      <c r="C11" s="4" t="s">
        <v>26</v>
      </c>
      <c r="D11" s="4" t="s">
        <v>50</v>
      </c>
      <c r="E11" s="4" t="s">
        <v>51</v>
      </c>
      <c r="F11" s="5">
        <v>44535</v>
      </c>
      <c r="G11" s="5">
        <v>44537</v>
      </c>
      <c r="H11" s="4">
        <v>1</v>
      </c>
      <c r="I11" s="4">
        <v>2</v>
      </c>
      <c r="J11" s="4">
        <v>2</v>
      </c>
      <c r="K11" s="4" t="s">
        <v>29</v>
      </c>
      <c r="L11" s="4">
        <v>752</v>
      </c>
      <c r="M11" s="4">
        <v>752</v>
      </c>
      <c r="N11" s="4" t="s">
        <v>52</v>
      </c>
      <c r="O11" s="4" t="s">
        <v>31</v>
      </c>
      <c r="P11" s="4" t="s">
        <v>32</v>
      </c>
      <c r="Q11" s="4">
        <v>0</v>
      </c>
      <c r="R11" s="6">
        <v>44531</v>
      </c>
      <c r="S11" s="5">
        <v>44540</v>
      </c>
      <c r="T11" s="4" t="s">
        <v>33</v>
      </c>
      <c r="U11" s="4">
        <v>752</v>
      </c>
      <c r="V11" s="4">
        <v>0</v>
      </c>
      <c r="W11" s="4">
        <v>0</v>
      </c>
      <c r="X11" s="4">
        <v>2322190</v>
      </c>
    </row>
    <row r="12" s="4" customFormat="1" spans="1:23">
      <c r="A12" s="4">
        <v>16903510216</v>
      </c>
      <c r="B12" s="4" t="s">
        <v>25</v>
      </c>
      <c r="C12" s="4" t="s">
        <v>26</v>
      </c>
      <c r="D12" s="4" t="s">
        <v>53</v>
      </c>
      <c r="E12" s="4" t="s">
        <v>54</v>
      </c>
      <c r="F12" s="5">
        <v>44535</v>
      </c>
      <c r="G12" s="5">
        <v>44537</v>
      </c>
      <c r="H12" s="4">
        <v>1</v>
      </c>
      <c r="I12" s="4">
        <v>2</v>
      </c>
      <c r="J12" s="4">
        <v>2</v>
      </c>
      <c r="K12" s="4" t="s">
        <v>29</v>
      </c>
      <c r="L12" s="4">
        <v>4110</v>
      </c>
      <c r="M12" s="4">
        <v>4110</v>
      </c>
      <c r="N12" s="4" t="s">
        <v>55</v>
      </c>
      <c r="O12" s="4" t="s">
        <v>31</v>
      </c>
      <c r="P12" s="4" t="s">
        <v>32</v>
      </c>
      <c r="Q12" s="4">
        <v>0</v>
      </c>
      <c r="R12" s="6">
        <v>44532</v>
      </c>
      <c r="S12" s="5">
        <v>44540</v>
      </c>
      <c r="T12" s="4" t="s">
        <v>33</v>
      </c>
      <c r="U12" s="4">
        <v>4110</v>
      </c>
      <c r="V12" s="4">
        <v>0</v>
      </c>
      <c r="W12" s="4">
        <v>0</v>
      </c>
    </row>
    <row r="13" s="4" customFormat="1" spans="1:25">
      <c r="A13" s="4">
        <v>16910113152</v>
      </c>
      <c r="B13" s="4" t="s">
        <v>25</v>
      </c>
      <c r="C13" s="4" t="s">
        <v>26</v>
      </c>
      <c r="D13" s="4" t="s">
        <v>56</v>
      </c>
      <c r="E13" s="4" t="s">
        <v>57</v>
      </c>
      <c r="F13" s="5">
        <v>44534</v>
      </c>
      <c r="G13" s="5">
        <v>44537</v>
      </c>
      <c r="H13" s="4">
        <v>1</v>
      </c>
      <c r="I13" s="4">
        <v>3</v>
      </c>
      <c r="J13" s="4">
        <v>3</v>
      </c>
      <c r="K13" s="4" t="s">
        <v>29</v>
      </c>
      <c r="L13" s="4">
        <v>8586</v>
      </c>
      <c r="M13" s="4">
        <v>8586</v>
      </c>
      <c r="N13" s="4" t="s">
        <v>58</v>
      </c>
      <c r="O13" s="4" t="s">
        <v>31</v>
      </c>
      <c r="P13" s="4" t="s">
        <v>32</v>
      </c>
      <c r="Q13" s="4">
        <v>0</v>
      </c>
      <c r="R13" s="6">
        <v>44533</v>
      </c>
      <c r="S13" s="5">
        <v>44540</v>
      </c>
      <c r="T13" s="4" t="s">
        <v>33</v>
      </c>
      <c r="U13" s="4">
        <v>8586</v>
      </c>
      <c r="V13" s="4">
        <v>0</v>
      </c>
      <c r="W13" s="4">
        <v>0</v>
      </c>
      <c r="Y13" s="4">
        <v>96456256</v>
      </c>
    </row>
    <row r="14" s="4" customFormat="1" spans="1:23">
      <c r="A14" s="4">
        <v>16916887913</v>
      </c>
      <c r="B14" s="4" t="s">
        <v>25</v>
      </c>
      <c r="C14" s="4" t="s">
        <v>26</v>
      </c>
      <c r="D14" s="4" t="s">
        <v>59</v>
      </c>
      <c r="E14" s="4" t="s">
        <v>60</v>
      </c>
      <c r="F14" s="5">
        <v>44535</v>
      </c>
      <c r="G14" s="5">
        <v>44537</v>
      </c>
      <c r="H14" s="4">
        <v>1</v>
      </c>
      <c r="I14" s="4">
        <v>2</v>
      </c>
      <c r="J14" s="4">
        <v>2</v>
      </c>
      <c r="K14" s="4" t="s">
        <v>29</v>
      </c>
      <c r="L14" s="4">
        <v>804</v>
      </c>
      <c r="M14" s="4">
        <v>804</v>
      </c>
      <c r="N14" s="4" t="s">
        <v>61</v>
      </c>
      <c r="O14" s="4" t="s">
        <v>31</v>
      </c>
      <c r="P14" s="4" t="s">
        <v>32</v>
      </c>
      <c r="Q14" s="4">
        <v>0</v>
      </c>
      <c r="R14" s="6">
        <v>44534</v>
      </c>
      <c r="S14" s="5">
        <v>44540</v>
      </c>
      <c r="T14" s="4" t="s">
        <v>33</v>
      </c>
      <c r="U14" s="4">
        <v>804</v>
      </c>
      <c r="V14" s="4">
        <v>0</v>
      </c>
      <c r="W14" s="4">
        <v>0</v>
      </c>
    </row>
    <row r="15" s="4" customFormat="1" spans="1:24">
      <c r="A15" s="4">
        <v>16921988251</v>
      </c>
      <c r="B15" s="4" t="s">
        <v>25</v>
      </c>
      <c r="C15" s="4" t="s">
        <v>26</v>
      </c>
      <c r="D15" s="4" t="s">
        <v>62</v>
      </c>
      <c r="E15" s="4" t="s">
        <v>63</v>
      </c>
      <c r="F15" s="5">
        <v>44534</v>
      </c>
      <c r="G15" s="5">
        <v>44537</v>
      </c>
      <c r="H15" s="4">
        <v>1</v>
      </c>
      <c r="I15" s="4">
        <v>3</v>
      </c>
      <c r="J15" s="4">
        <v>3</v>
      </c>
      <c r="K15" s="4" t="s">
        <v>29</v>
      </c>
      <c r="L15" s="4">
        <v>2844</v>
      </c>
      <c r="M15" s="4">
        <v>2844</v>
      </c>
      <c r="N15" s="4" t="s">
        <v>64</v>
      </c>
      <c r="O15" s="4" t="s">
        <v>31</v>
      </c>
      <c r="P15" s="4" t="s">
        <v>32</v>
      </c>
      <c r="Q15" s="4">
        <v>0</v>
      </c>
      <c r="R15" s="6">
        <v>44534</v>
      </c>
      <c r="S15" s="5">
        <v>44540</v>
      </c>
      <c r="T15" s="4" t="s">
        <v>33</v>
      </c>
      <c r="U15" s="4">
        <v>2844</v>
      </c>
      <c r="V15" s="4">
        <v>0</v>
      </c>
      <c r="W15" s="4">
        <v>0</v>
      </c>
      <c r="X15" s="4">
        <v>2327625</v>
      </c>
    </row>
    <row r="16" s="4" customFormat="1" spans="1:25">
      <c r="A16" s="4">
        <v>16927040071</v>
      </c>
      <c r="B16" s="4" t="s">
        <v>25</v>
      </c>
      <c r="C16" s="4" t="s">
        <v>26</v>
      </c>
      <c r="D16" s="4" t="s">
        <v>65</v>
      </c>
      <c r="E16" s="4" t="s">
        <v>66</v>
      </c>
      <c r="F16" s="5">
        <v>44536</v>
      </c>
      <c r="G16" s="5">
        <v>44537</v>
      </c>
      <c r="H16" s="4">
        <v>1</v>
      </c>
      <c r="I16" s="4">
        <v>1</v>
      </c>
      <c r="J16" s="4">
        <v>1</v>
      </c>
      <c r="K16" s="4" t="s">
        <v>29</v>
      </c>
      <c r="L16" s="4">
        <v>977</v>
      </c>
      <c r="M16" s="4">
        <v>977</v>
      </c>
      <c r="N16" s="4" t="s">
        <v>67</v>
      </c>
      <c r="O16" s="4" t="s">
        <v>31</v>
      </c>
      <c r="P16" s="4" t="s">
        <v>32</v>
      </c>
      <c r="Q16" s="4">
        <v>0</v>
      </c>
      <c r="R16" s="6">
        <v>44535</v>
      </c>
      <c r="S16" s="5">
        <v>44540</v>
      </c>
      <c r="T16" s="4" t="s">
        <v>33</v>
      </c>
      <c r="U16" s="4">
        <v>977</v>
      </c>
      <c r="V16" s="4">
        <v>0</v>
      </c>
      <c r="W16" s="4">
        <v>0</v>
      </c>
      <c r="X16" s="4">
        <v>2328117</v>
      </c>
      <c r="Y16" s="4">
        <v>98405925</v>
      </c>
    </row>
    <row r="17" s="4" customFormat="1" spans="1:25">
      <c r="A17" s="4">
        <v>16927560668</v>
      </c>
      <c r="B17" s="4" t="s">
        <v>25</v>
      </c>
      <c r="C17" s="4" t="s">
        <v>26</v>
      </c>
      <c r="D17" s="4" t="s">
        <v>68</v>
      </c>
      <c r="E17" s="4" t="s">
        <v>69</v>
      </c>
      <c r="F17" s="5">
        <v>44536</v>
      </c>
      <c r="G17" s="5">
        <v>44537</v>
      </c>
      <c r="H17" s="4">
        <v>1</v>
      </c>
      <c r="I17" s="4">
        <v>1</v>
      </c>
      <c r="J17" s="4">
        <v>1</v>
      </c>
      <c r="K17" s="4" t="s">
        <v>29</v>
      </c>
      <c r="L17" s="4">
        <v>1693</v>
      </c>
      <c r="M17" s="4">
        <v>1693</v>
      </c>
      <c r="N17" s="4" t="s">
        <v>70</v>
      </c>
      <c r="O17" s="4" t="s">
        <v>31</v>
      </c>
      <c r="P17" s="4" t="s">
        <v>32</v>
      </c>
      <c r="Q17" s="4">
        <v>0</v>
      </c>
      <c r="R17" s="6">
        <v>44536</v>
      </c>
      <c r="S17" s="5">
        <v>44540</v>
      </c>
      <c r="T17" s="4" t="s">
        <v>33</v>
      </c>
      <c r="U17" s="4">
        <v>1693</v>
      </c>
      <c r="V17" s="4">
        <v>0</v>
      </c>
      <c r="W17" s="4">
        <v>0</v>
      </c>
      <c r="Y17" s="4">
        <v>895865075</v>
      </c>
    </row>
    <row r="18" s="4" customFormat="1" spans="1:25">
      <c r="A18" s="4">
        <v>16928805978</v>
      </c>
      <c r="B18" s="4" t="s">
        <v>25</v>
      </c>
      <c r="C18" s="4" t="s">
        <v>26</v>
      </c>
      <c r="D18" s="4" t="s">
        <v>71</v>
      </c>
      <c r="E18" s="4" t="s">
        <v>72</v>
      </c>
      <c r="F18" s="5">
        <v>44536</v>
      </c>
      <c r="G18" s="5">
        <v>44537</v>
      </c>
      <c r="H18" s="4">
        <v>1</v>
      </c>
      <c r="I18" s="4">
        <v>1</v>
      </c>
      <c r="J18" s="4">
        <v>1</v>
      </c>
      <c r="K18" s="4" t="s">
        <v>29</v>
      </c>
      <c r="L18" s="4">
        <v>708</v>
      </c>
      <c r="M18" s="4">
        <v>708</v>
      </c>
      <c r="N18" s="4" t="s">
        <v>73</v>
      </c>
      <c r="O18" s="4" t="s">
        <v>31</v>
      </c>
      <c r="P18" s="4" t="s">
        <v>32</v>
      </c>
      <c r="Q18" s="4">
        <v>0</v>
      </c>
      <c r="R18" s="6">
        <v>44536</v>
      </c>
      <c r="S18" s="5">
        <v>44540</v>
      </c>
      <c r="T18" s="4" t="s">
        <v>33</v>
      </c>
      <c r="U18" s="4">
        <v>708</v>
      </c>
      <c r="V18" s="4">
        <v>0</v>
      </c>
      <c r="W18" s="4">
        <v>0</v>
      </c>
      <c r="X18" s="4">
        <v>2328714</v>
      </c>
      <c r="Y18" s="4">
        <v>57823501</v>
      </c>
    </row>
    <row r="19" s="4" customFormat="1" spans="1:23">
      <c r="A19" s="4">
        <v>16915450711</v>
      </c>
      <c r="B19" s="4" t="s">
        <v>25</v>
      </c>
      <c r="C19" s="4" t="s">
        <v>74</v>
      </c>
      <c r="D19" s="4" t="s">
        <v>75</v>
      </c>
      <c r="E19" s="4" t="s">
        <v>76</v>
      </c>
      <c r="F19" s="5">
        <v>44534</v>
      </c>
      <c r="G19" s="5">
        <v>44535</v>
      </c>
      <c r="H19" s="4">
        <v>1</v>
      </c>
      <c r="I19" s="4">
        <v>1</v>
      </c>
      <c r="J19" s="4">
        <v>1</v>
      </c>
      <c r="K19" s="4" t="s">
        <v>29</v>
      </c>
      <c r="L19" s="4">
        <v>-387</v>
      </c>
      <c r="M19" s="4">
        <v>-387</v>
      </c>
      <c r="N19" s="4" t="s">
        <v>77</v>
      </c>
      <c r="O19" s="4" t="s">
        <v>31</v>
      </c>
      <c r="P19" s="4" t="s">
        <v>32</v>
      </c>
      <c r="Q19" s="4">
        <v>0</v>
      </c>
      <c r="R19" s="6">
        <v>44533</v>
      </c>
      <c r="S19" s="5">
        <v>44540</v>
      </c>
      <c r="T19" s="4" t="s">
        <v>33</v>
      </c>
      <c r="U19" s="4">
        <v>-387</v>
      </c>
      <c r="V19" s="4">
        <v>0</v>
      </c>
      <c r="W19" s="4">
        <v>0</v>
      </c>
    </row>
    <row r="20" s="4" customFormat="1" spans="1:25">
      <c r="A20" s="4">
        <v>16802231352</v>
      </c>
      <c r="B20" s="4" t="s">
        <v>25</v>
      </c>
      <c r="C20" s="4" t="s">
        <v>74</v>
      </c>
      <c r="D20" s="4" t="s">
        <v>78</v>
      </c>
      <c r="E20" s="4" t="s">
        <v>79</v>
      </c>
      <c r="F20" s="5">
        <v>44533</v>
      </c>
      <c r="G20" s="5">
        <v>44535</v>
      </c>
      <c r="H20" s="4">
        <v>1</v>
      </c>
      <c r="I20" s="4">
        <v>2</v>
      </c>
      <c r="J20" s="4">
        <v>2</v>
      </c>
      <c r="K20" s="4" t="s">
        <v>29</v>
      </c>
      <c r="L20" s="4">
        <v>-1890</v>
      </c>
      <c r="M20" s="4">
        <v>-1890</v>
      </c>
      <c r="N20" s="4" t="s">
        <v>80</v>
      </c>
      <c r="O20" s="4" t="s">
        <v>31</v>
      </c>
      <c r="P20" s="4" t="s">
        <v>32</v>
      </c>
      <c r="Q20" s="4">
        <v>0</v>
      </c>
      <c r="R20" s="6">
        <v>44516</v>
      </c>
      <c r="S20" s="5">
        <v>44540</v>
      </c>
      <c r="T20" s="4" t="s">
        <v>33</v>
      </c>
      <c r="U20" s="4">
        <v>-1890</v>
      </c>
      <c r="V20" s="4">
        <v>0</v>
      </c>
      <c r="W20" s="4">
        <v>0</v>
      </c>
      <c r="Y20" s="4">
        <v>82074103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7"/>
  <sheetViews>
    <sheetView tabSelected="1" workbookViewId="0">
      <selection activeCell="A24" sqref="A24:C27"/>
    </sheetView>
  </sheetViews>
  <sheetFormatPr defaultColWidth="9" defaultRowHeight="13.5"/>
  <cols>
    <col min="1" max="1" width="13" style="4" customWidth="1"/>
    <col min="2" max="2" width="11.5" style="4"/>
    <col min="3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81</v>
      </c>
    </row>
    <row r="2" s="4" customFormat="1" hidden="1" spans="1:9">
      <c r="A2" s="4">
        <v>16647609089</v>
      </c>
      <c r="B2" s="5">
        <v>44536</v>
      </c>
      <c r="C2" s="5">
        <v>44537</v>
      </c>
      <c r="D2" s="4">
        <v>468</v>
      </c>
      <c r="E2" s="4" t="str">
        <f>VLOOKUP(A2,HOP!A:L,12,0)</f>
        <v>468.00</v>
      </c>
      <c r="F2" s="4" t="str">
        <f>VLOOKUP(A2,HOP!A:C,3,0)</f>
        <v>2282482</v>
      </c>
      <c r="G2" s="4">
        <f>D2-E2</f>
        <v>0</v>
      </c>
      <c r="H2" s="4" t="str">
        <f>$H$1&amp;F2</f>
        <v>，2282482</v>
      </c>
      <c r="I2" s="4" t="str">
        <f>VLOOKUP(A2,HOP!A:T,20,0)</f>
        <v>直连</v>
      </c>
    </row>
    <row r="3" s="4" customFormat="1" hidden="1" spans="1:9">
      <c r="A3" s="4">
        <v>16734699138</v>
      </c>
      <c r="B3" s="5">
        <v>44533</v>
      </c>
      <c r="C3" s="5">
        <v>44537</v>
      </c>
      <c r="D3" s="4">
        <v>0</v>
      </c>
      <c r="E3" s="4" t="str">
        <f>VLOOKUP(A3,HOP!A:L,12,0)</f>
        <v>0.00</v>
      </c>
      <c r="F3" s="4" t="str">
        <f>VLOOKUP(A3,HOP!A:C,3,0)</f>
        <v>2288411</v>
      </c>
      <c r="G3" s="4">
        <f t="shared" ref="G3:G17" si="0">D3-E3</f>
        <v>0</v>
      </c>
      <c r="H3" s="4" t="str">
        <f t="shared" ref="H3:H17" si="1">$H$1&amp;F3</f>
        <v>，2288411</v>
      </c>
      <c r="I3" s="4" t="str">
        <f>VLOOKUP(A3,HOP!A:T,20,0)</f>
        <v>直连</v>
      </c>
    </row>
    <row r="4" s="4" customFormat="1" spans="1:10">
      <c r="A4" s="4">
        <v>16766953720</v>
      </c>
      <c r="B4" s="5">
        <v>44529</v>
      </c>
      <c r="C4" s="5">
        <v>44537</v>
      </c>
      <c r="D4" s="4">
        <v>10520</v>
      </c>
      <c r="E4" s="4" t="str">
        <f>VLOOKUP(A4,HOP!A:L,12,0)</f>
        <v>1315.00</v>
      </c>
      <c r="F4" s="4" t="str">
        <f>VLOOKUP(A4,HOP!A:C,3,0)</f>
        <v>2295481</v>
      </c>
      <c r="G4" s="4">
        <f t="shared" si="0"/>
        <v>9205</v>
      </c>
      <c r="H4" s="4" t="str">
        <f t="shared" si="1"/>
        <v>，2295481</v>
      </c>
      <c r="I4" s="4" t="str">
        <f>VLOOKUP(A4,HOP!A:T,20,0)</f>
        <v>直连</v>
      </c>
      <c r="J4" s="4" t="s">
        <v>82</v>
      </c>
    </row>
    <row r="5" s="4" customFormat="1" hidden="1" spans="1:9">
      <c r="A5" s="4">
        <v>16824545724</v>
      </c>
      <c r="B5" s="5">
        <v>44536</v>
      </c>
      <c r="C5" s="5">
        <v>44537</v>
      </c>
      <c r="D5" s="4">
        <v>816</v>
      </c>
      <c r="E5" s="4" t="str">
        <f>VLOOKUP(A5,HOP!A:L,12,0)</f>
        <v>816.00</v>
      </c>
      <c r="F5" s="4" t="str">
        <f>VLOOKUP(A5,HOP!A:C,3,0)</f>
        <v>2304237</v>
      </c>
      <c r="G5" s="4">
        <f t="shared" si="0"/>
        <v>0</v>
      </c>
      <c r="H5" s="4" t="str">
        <f t="shared" si="1"/>
        <v>，2304237</v>
      </c>
      <c r="I5" s="4" t="str">
        <f>VLOOKUP(A5,HOP!A:T,20,0)</f>
        <v>直连</v>
      </c>
    </row>
    <row r="6" s="4" customFormat="1" hidden="1" spans="1:9">
      <c r="A6" s="4">
        <v>16834406213</v>
      </c>
      <c r="B6" s="5">
        <v>44533</v>
      </c>
      <c r="C6" s="5">
        <v>44537</v>
      </c>
      <c r="D6" s="4">
        <v>3158</v>
      </c>
      <c r="E6" s="4" t="str">
        <f>VLOOKUP(A6,HOP!A:L,12,0)</f>
        <v>3158.00</v>
      </c>
      <c r="F6" s="4" t="str">
        <f>VLOOKUP(A6,HOP!A:C,3,0)</f>
        <v>2306215</v>
      </c>
      <c r="G6" s="4">
        <f t="shared" si="0"/>
        <v>0</v>
      </c>
      <c r="H6" s="4" t="str">
        <f t="shared" si="1"/>
        <v>，2306215</v>
      </c>
      <c r="I6" s="4" t="str">
        <f>VLOOKUP(A6,HOP!A:T,20,0)</f>
        <v>直连</v>
      </c>
    </row>
    <row r="7" s="4" customFormat="1" hidden="1" spans="1:9">
      <c r="A7" s="4">
        <v>16864727188</v>
      </c>
      <c r="B7" s="5">
        <v>44534</v>
      </c>
      <c r="C7" s="5">
        <v>44537</v>
      </c>
      <c r="D7" s="4">
        <v>2744</v>
      </c>
      <c r="E7" s="4" t="str">
        <f>VLOOKUP(A7,HOP!A:L,12,0)</f>
        <v>2744.00</v>
      </c>
      <c r="F7" s="4" t="str">
        <f>VLOOKUP(A7,HOP!A:C,3,0)</f>
        <v>2312801</v>
      </c>
      <c r="G7" s="4">
        <f t="shared" si="0"/>
        <v>0</v>
      </c>
      <c r="H7" s="4" t="str">
        <f t="shared" si="1"/>
        <v>，2312801</v>
      </c>
      <c r="I7" s="4" t="str">
        <f>VLOOKUP(A7,HOP!A:T,20,0)</f>
        <v>直连</v>
      </c>
    </row>
    <row r="8" s="4" customFormat="1" hidden="1" spans="1:9">
      <c r="A8" s="4">
        <v>16902274921</v>
      </c>
      <c r="B8" s="5">
        <v>44535</v>
      </c>
      <c r="C8" s="5">
        <v>44537</v>
      </c>
      <c r="D8" s="4">
        <v>752</v>
      </c>
      <c r="E8" s="4" t="str">
        <f>VLOOKUP(A8,HOP!A:L,12,0)</f>
        <v>752.00</v>
      </c>
      <c r="F8" s="4" t="str">
        <f>VLOOKUP(A8,HOP!A:C,3,0)</f>
        <v>2322190</v>
      </c>
      <c r="G8" s="4">
        <f t="shared" si="0"/>
        <v>0</v>
      </c>
      <c r="H8" s="4" t="str">
        <f t="shared" si="1"/>
        <v>，2322190</v>
      </c>
      <c r="I8" s="4" t="str">
        <f>VLOOKUP(A8,HOP!A:T,20,0)</f>
        <v>直连</v>
      </c>
    </row>
    <row r="9" s="4" customFormat="1" hidden="1" spans="1:9">
      <c r="A9" s="4">
        <v>16903510216</v>
      </c>
      <c r="B9" s="5">
        <v>44535</v>
      </c>
      <c r="C9" s="5">
        <v>44537</v>
      </c>
      <c r="D9" s="4">
        <v>4110</v>
      </c>
      <c r="E9" s="4" t="str">
        <f>VLOOKUP(A9,HOP!A:L,12,0)</f>
        <v>4110.00</v>
      </c>
      <c r="F9" s="4" t="str">
        <f>VLOOKUP(A9,HOP!A:C,3,0)</f>
        <v>2322625</v>
      </c>
      <c r="G9" s="4">
        <f t="shared" si="0"/>
        <v>0</v>
      </c>
      <c r="H9" s="4" t="str">
        <f t="shared" si="1"/>
        <v>，2322625</v>
      </c>
      <c r="I9" s="4" t="str">
        <f>VLOOKUP(A9,HOP!A:T,20,0)</f>
        <v>直连</v>
      </c>
    </row>
    <row r="10" s="4" customFormat="1" hidden="1" spans="1:9">
      <c r="A10" s="4">
        <v>16910113152</v>
      </c>
      <c r="B10" s="5">
        <v>44534</v>
      </c>
      <c r="C10" s="5">
        <v>44537</v>
      </c>
      <c r="D10" s="4">
        <v>8586</v>
      </c>
      <c r="E10" s="4" t="str">
        <f>VLOOKUP(A10,HOP!A:L,12,0)</f>
        <v>8586.00</v>
      </c>
      <c r="F10" s="4" t="str">
        <f>VLOOKUP(A10,HOP!A:C,3,0)</f>
        <v>2324718</v>
      </c>
      <c r="G10" s="4">
        <f t="shared" si="0"/>
        <v>0</v>
      </c>
      <c r="H10" s="4" t="str">
        <f t="shared" si="1"/>
        <v>，2324718</v>
      </c>
      <c r="I10" s="4" t="str">
        <f>VLOOKUP(A10,HOP!A:T,20,0)</f>
        <v>直连</v>
      </c>
    </row>
    <row r="11" s="4" customFormat="1" hidden="1" spans="1:9">
      <c r="A11" s="4">
        <v>16916887913</v>
      </c>
      <c r="B11" s="5">
        <v>44535</v>
      </c>
      <c r="C11" s="5">
        <v>44537</v>
      </c>
      <c r="D11" s="4">
        <v>804</v>
      </c>
      <c r="E11" s="4" t="str">
        <f>VLOOKUP(A11,HOP!A:L,12,0)</f>
        <v>804.00</v>
      </c>
      <c r="F11" s="4" t="str">
        <f>VLOOKUP(A11,HOP!A:C,3,0)</f>
        <v>2326396</v>
      </c>
      <c r="G11" s="4">
        <f t="shared" si="0"/>
        <v>0</v>
      </c>
      <c r="H11" s="4" t="str">
        <f t="shared" si="1"/>
        <v>，2326396</v>
      </c>
      <c r="I11" s="4" t="str">
        <f>VLOOKUP(A11,HOP!A:T,20,0)</f>
        <v>直连</v>
      </c>
    </row>
    <row r="12" s="4" customFormat="1" hidden="1" spans="1:9">
      <c r="A12" s="4">
        <v>16921988251</v>
      </c>
      <c r="B12" s="5">
        <v>44534</v>
      </c>
      <c r="C12" s="5">
        <v>44537</v>
      </c>
      <c r="D12" s="4">
        <v>2844</v>
      </c>
      <c r="E12" s="4" t="str">
        <f>VLOOKUP(A12,HOP!A:L,12,0)</f>
        <v>2844.00</v>
      </c>
      <c r="F12" s="4" t="str">
        <f>VLOOKUP(A12,HOP!A:C,3,0)</f>
        <v>2327625</v>
      </c>
      <c r="G12" s="4">
        <f t="shared" si="0"/>
        <v>0</v>
      </c>
      <c r="H12" s="4" t="str">
        <f t="shared" si="1"/>
        <v>，2327625</v>
      </c>
      <c r="I12" s="4" t="str">
        <f>VLOOKUP(A12,HOP!A:T,20,0)</f>
        <v>直连</v>
      </c>
    </row>
    <row r="13" s="4" customFormat="1" hidden="1" spans="1:9">
      <c r="A13" s="4">
        <v>16927040071</v>
      </c>
      <c r="B13" s="5">
        <v>44536</v>
      </c>
      <c r="C13" s="5">
        <v>44537</v>
      </c>
      <c r="D13" s="4">
        <v>977</v>
      </c>
      <c r="E13" s="4" t="str">
        <f>VLOOKUP(A13,HOP!A:L,12,0)</f>
        <v>977.00</v>
      </c>
      <c r="F13" s="4" t="str">
        <f>VLOOKUP(A13,HOP!A:C,3,0)</f>
        <v>2328117</v>
      </c>
      <c r="G13" s="4">
        <f t="shared" si="0"/>
        <v>0</v>
      </c>
      <c r="H13" s="4" t="str">
        <f t="shared" si="1"/>
        <v>，2328117</v>
      </c>
      <c r="I13" s="4" t="str">
        <f>VLOOKUP(A13,HOP!A:T,20,0)</f>
        <v>直连</v>
      </c>
    </row>
    <row r="14" s="4" customFormat="1" hidden="1" spans="1:9">
      <c r="A14" s="4">
        <v>16927560668</v>
      </c>
      <c r="B14" s="5">
        <v>44536</v>
      </c>
      <c r="C14" s="5">
        <v>44537</v>
      </c>
      <c r="D14" s="4">
        <v>1693</v>
      </c>
      <c r="E14" s="4" t="str">
        <f>VLOOKUP(A14,HOP!A:L,12,0)</f>
        <v>1693.00</v>
      </c>
      <c r="F14" s="4" t="str">
        <f>VLOOKUP(A14,HOP!A:C,3,0)</f>
        <v>2328223</v>
      </c>
      <c r="G14" s="4">
        <f t="shared" si="0"/>
        <v>0</v>
      </c>
      <c r="H14" s="4" t="str">
        <f t="shared" si="1"/>
        <v>，2328223</v>
      </c>
      <c r="I14" s="4" t="str">
        <f>VLOOKUP(A14,HOP!A:T,20,0)</f>
        <v>直连</v>
      </c>
    </row>
    <row r="15" s="4" customFormat="1" hidden="1" spans="1:9">
      <c r="A15" s="4">
        <v>16928805978</v>
      </c>
      <c r="B15" s="5">
        <v>44536</v>
      </c>
      <c r="C15" s="5">
        <v>44537</v>
      </c>
      <c r="D15" s="4">
        <v>708</v>
      </c>
      <c r="E15" s="4" t="str">
        <f>VLOOKUP(A15,HOP!A:L,12,0)</f>
        <v>708.00</v>
      </c>
      <c r="F15" s="4" t="str">
        <f>VLOOKUP(A15,HOP!A:C,3,0)</f>
        <v>2328714</v>
      </c>
      <c r="G15" s="4">
        <f t="shared" si="0"/>
        <v>0</v>
      </c>
      <c r="H15" s="4" t="str">
        <f t="shared" si="1"/>
        <v>，2328714</v>
      </c>
      <c r="I15" s="4" t="str">
        <f>VLOOKUP(A15,HOP!A:T,20,0)</f>
        <v>直连</v>
      </c>
    </row>
    <row r="16" s="4" customFormat="1" spans="1:14">
      <c r="A16" s="4">
        <v>16915450711</v>
      </c>
      <c r="B16" s="5">
        <v>44534</v>
      </c>
      <c r="C16" s="5">
        <v>44535</v>
      </c>
      <c r="D16" s="4">
        <v>-387</v>
      </c>
      <c r="E16" s="4" t="e">
        <f>VLOOKUP(A16,HOP!A:L,12,0)</f>
        <v>#N/A</v>
      </c>
      <c r="F16" s="4">
        <v>2325942</v>
      </c>
      <c r="G16" s="4" t="e">
        <f t="shared" si="0"/>
        <v>#N/A</v>
      </c>
      <c r="H16" s="4" t="str">
        <f t="shared" si="1"/>
        <v>，2325942</v>
      </c>
      <c r="I16" s="4" t="e">
        <f>VLOOKUP(A16,HOP!A:T,20,0)</f>
        <v>#N/A</v>
      </c>
      <c r="J16" s="4" t="s">
        <v>83</v>
      </c>
      <c r="N16" s="4" t="s">
        <v>84</v>
      </c>
    </row>
    <row r="17" s="4" customFormat="1" spans="1:10">
      <c r="A17" s="4">
        <v>16802231352</v>
      </c>
      <c r="B17" s="5">
        <v>44533</v>
      </c>
      <c r="C17" s="5">
        <v>44535</v>
      </c>
      <c r="D17" s="4">
        <v>-1890</v>
      </c>
      <c r="E17" s="4" t="e">
        <f>VLOOKUP(A17,HOP!A:L,12,0)</f>
        <v>#N/A</v>
      </c>
      <c r="F17" s="4">
        <v>2300124</v>
      </c>
      <c r="G17" s="4" t="e">
        <f t="shared" si="0"/>
        <v>#N/A</v>
      </c>
      <c r="H17" s="4" t="str">
        <f t="shared" si="1"/>
        <v>，2300124</v>
      </c>
      <c r="I17" s="4" t="e">
        <f>VLOOKUP(A17,HOP!A:T,20,0)</f>
        <v>#N/A</v>
      </c>
      <c r="J17" s="4" t="s">
        <v>85</v>
      </c>
    </row>
    <row r="19" spans="4:4">
      <c r="D19" s="4">
        <f>SUM(D2:D18)</f>
        <v>35903</v>
      </c>
    </row>
    <row r="20" spans="4:4">
      <c r="D20" s="4" t="s">
        <v>86</v>
      </c>
    </row>
    <row r="24" spans="1:3">
      <c r="A24" s="4" t="s">
        <v>87</v>
      </c>
      <c r="C24" s="4">
        <v>28597.36</v>
      </c>
    </row>
    <row r="25" spans="1:3">
      <c r="A25" s="4" t="s">
        <v>88</v>
      </c>
      <c r="C25" s="4">
        <v>9205</v>
      </c>
    </row>
    <row r="26" spans="1:3">
      <c r="A26" s="4" t="s">
        <v>89</v>
      </c>
      <c r="C26" s="4">
        <v>-1899.36</v>
      </c>
    </row>
    <row r="27" spans="1:3">
      <c r="A27" s="4" t="s">
        <v>90</v>
      </c>
      <c r="C27" s="4">
        <f>SUBTOTAL(9,C24:C26)</f>
        <v>35903</v>
      </c>
    </row>
  </sheetData>
  <autoFilter ref="A1:X17">
    <filterColumn colId="3">
      <filters>
        <filter val="4110"/>
        <filter val="-1890"/>
        <filter val="10520"/>
        <filter val="752"/>
        <filter val="1693"/>
        <filter val="804"/>
        <filter val="2744"/>
        <filter val="2844"/>
        <filter val="816"/>
        <filter val="8586"/>
        <filter val="977"/>
        <filter val="-387"/>
        <filter val="468"/>
        <filter val="708"/>
        <filter val="3158"/>
      </filters>
    </filterColumn>
    <filterColumn colId="6">
      <customFilters>
        <customFilter operator="equal" val="9205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91</v>
      </c>
      <c r="B1" s="2" t="s">
        <v>92</v>
      </c>
      <c r="C1" s="2" t="s">
        <v>93</v>
      </c>
      <c r="D1" s="2" t="s">
        <v>94</v>
      </c>
      <c r="E1" s="2" t="s">
        <v>13</v>
      </c>
      <c r="F1" s="2" t="s">
        <v>5</v>
      </c>
      <c r="G1" s="2" t="s">
        <v>6</v>
      </c>
      <c r="H1" s="2" t="s">
        <v>95</v>
      </c>
      <c r="I1" s="2" t="s">
        <v>96</v>
      </c>
      <c r="J1" s="2" t="s">
        <v>97</v>
      </c>
      <c r="K1" s="2" t="s">
        <v>98</v>
      </c>
      <c r="L1" s="2" t="s">
        <v>99</v>
      </c>
      <c r="M1" s="2" t="s">
        <v>100</v>
      </c>
      <c r="N1" s="2" t="s">
        <v>101</v>
      </c>
      <c r="O1" s="2" t="s">
        <v>102</v>
      </c>
      <c r="P1" s="2" t="s">
        <v>103</v>
      </c>
      <c r="Q1" s="2" t="s">
        <v>104</v>
      </c>
      <c r="R1" s="2" t="s">
        <v>105</v>
      </c>
      <c r="S1" s="2" t="s">
        <v>106</v>
      </c>
      <c r="T1" s="2" t="s">
        <v>107</v>
      </c>
    </row>
    <row r="2" s="1" customFormat="1" spans="1:20">
      <c r="A2" s="3">
        <v>16928805978</v>
      </c>
      <c r="B2" s="1" t="s">
        <v>108</v>
      </c>
      <c r="C2" s="1" t="s">
        <v>109</v>
      </c>
      <c r="D2" s="1" t="s">
        <v>110</v>
      </c>
      <c r="E2" s="1" t="s">
        <v>111</v>
      </c>
      <c r="F2" s="1" t="s">
        <v>108</v>
      </c>
      <c r="G2" s="1" t="s">
        <v>112</v>
      </c>
      <c r="H2" s="1" t="s">
        <v>113</v>
      </c>
      <c r="I2" s="1" t="s">
        <v>114</v>
      </c>
      <c r="J2" s="1" t="s">
        <v>29</v>
      </c>
      <c r="K2" s="1" t="s">
        <v>115</v>
      </c>
      <c r="L2" s="1" t="s">
        <v>115</v>
      </c>
      <c r="M2" s="1" t="s">
        <v>116</v>
      </c>
      <c r="N2" s="1" t="s">
        <v>116</v>
      </c>
      <c r="O2" s="1" t="s">
        <v>117</v>
      </c>
      <c r="P2" s="1" t="s">
        <v>118</v>
      </c>
      <c r="Q2" s="1" t="s">
        <v>119</v>
      </c>
      <c r="R2" s="1" t="s">
        <v>120</v>
      </c>
      <c r="S2" s="1" t="s">
        <v>121</v>
      </c>
      <c r="T2" s="1" t="s">
        <v>122</v>
      </c>
    </row>
    <row r="3" s="1" customFormat="1" spans="1:20">
      <c r="A3" s="3">
        <v>16927560668</v>
      </c>
      <c r="B3" s="1" t="s">
        <v>108</v>
      </c>
      <c r="C3" s="1" t="s">
        <v>123</v>
      </c>
      <c r="D3" s="1" t="s">
        <v>124</v>
      </c>
      <c r="E3" s="1" t="s">
        <v>125</v>
      </c>
      <c r="F3" s="1" t="s">
        <v>108</v>
      </c>
      <c r="G3" s="1" t="s">
        <v>112</v>
      </c>
      <c r="H3" s="1" t="s">
        <v>113</v>
      </c>
      <c r="I3" s="1" t="s">
        <v>126</v>
      </c>
      <c r="J3" s="1" t="s">
        <v>29</v>
      </c>
      <c r="K3" s="1" t="s">
        <v>127</v>
      </c>
      <c r="L3" s="1" t="s">
        <v>127</v>
      </c>
      <c r="M3" s="1" t="s">
        <v>116</v>
      </c>
      <c r="N3" s="1" t="s">
        <v>116</v>
      </c>
      <c r="O3" s="1" t="s">
        <v>117</v>
      </c>
      <c r="P3" s="1" t="s">
        <v>118</v>
      </c>
      <c r="Q3" s="1" t="s">
        <v>128</v>
      </c>
      <c r="R3" s="1" t="s">
        <v>120</v>
      </c>
      <c r="S3" s="1" t="s">
        <v>121</v>
      </c>
      <c r="T3" s="1" t="s">
        <v>122</v>
      </c>
    </row>
    <row r="4" s="1" customFormat="1" spans="1:20">
      <c r="A4" s="3">
        <v>16927040071</v>
      </c>
      <c r="B4" s="1" t="s">
        <v>129</v>
      </c>
      <c r="C4" s="1" t="s">
        <v>130</v>
      </c>
      <c r="D4" s="1" t="s">
        <v>131</v>
      </c>
      <c r="E4" s="1" t="s">
        <v>132</v>
      </c>
      <c r="F4" s="1" t="s">
        <v>108</v>
      </c>
      <c r="G4" s="1" t="s">
        <v>112</v>
      </c>
      <c r="H4" s="1" t="s">
        <v>113</v>
      </c>
      <c r="I4" s="1" t="s">
        <v>133</v>
      </c>
      <c r="J4" s="1" t="s">
        <v>29</v>
      </c>
      <c r="K4" s="1" t="s">
        <v>134</v>
      </c>
      <c r="L4" s="1" t="s">
        <v>134</v>
      </c>
      <c r="M4" s="1" t="s">
        <v>116</v>
      </c>
      <c r="N4" s="1" t="s">
        <v>116</v>
      </c>
      <c r="O4" s="1" t="s">
        <v>117</v>
      </c>
      <c r="P4" s="1" t="s">
        <v>118</v>
      </c>
      <c r="Q4" s="1" t="s">
        <v>135</v>
      </c>
      <c r="R4" s="1" t="s">
        <v>120</v>
      </c>
      <c r="S4" s="1" t="s">
        <v>121</v>
      </c>
      <c r="T4" s="1" t="s">
        <v>122</v>
      </c>
    </row>
    <row r="5" s="1" customFormat="1" spans="1:20">
      <c r="A5" s="3">
        <v>16921988251</v>
      </c>
      <c r="B5" s="1" t="s">
        <v>136</v>
      </c>
      <c r="C5" s="1" t="s">
        <v>137</v>
      </c>
      <c r="D5" s="1" t="s">
        <v>138</v>
      </c>
      <c r="E5" s="1" t="s">
        <v>139</v>
      </c>
      <c r="F5" s="1" t="s">
        <v>136</v>
      </c>
      <c r="G5" s="1" t="s">
        <v>112</v>
      </c>
      <c r="H5" s="1" t="s">
        <v>113</v>
      </c>
      <c r="I5" s="1" t="s">
        <v>140</v>
      </c>
      <c r="J5" s="1" t="s">
        <v>29</v>
      </c>
      <c r="K5" s="1" t="s">
        <v>141</v>
      </c>
      <c r="L5" s="1" t="s">
        <v>141</v>
      </c>
      <c r="M5" s="1" t="s">
        <v>116</v>
      </c>
      <c r="N5" s="1" t="s">
        <v>116</v>
      </c>
      <c r="O5" s="1" t="s">
        <v>117</v>
      </c>
      <c r="P5" s="1" t="s">
        <v>118</v>
      </c>
      <c r="Q5" s="1" t="s">
        <v>142</v>
      </c>
      <c r="R5" s="1" t="s">
        <v>120</v>
      </c>
      <c r="S5" s="1" t="s">
        <v>121</v>
      </c>
      <c r="T5" s="1" t="s">
        <v>122</v>
      </c>
    </row>
    <row r="6" s="1" customFormat="1" spans="1:20">
      <c r="A6" s="3">
        <v>16916887913</v>
      </c>
      <c r="B6" s="1" t="s">
        <v>136</v>
      </c>
      <c r="C6" s="1" t="s">
        <v>143</v>
      </c>
      <c r="D6" s="1" t="s">
        <v>144</v>
      </c>
      <c r="E6" s="1" t="s">
        <v>145</v>
      </c>
      <c r="F6" s="1" t="s">
        <v>129</v>
      </c>
      <c r="G6" s="1" t="s">
        <v>112</v>
      </c>
      <c r="H6" s="1" t="s">
        <v>113</v>
      </c>
      <c r="I6" s="1" t="s">
        <v>146</v>
      </c>
      <c r="J6" s="1" t="s">
        <v>29</v>
      </c>
      <c r="K6" s="1" t="s">
        <v>147</v>
      </c>
      <c r="L6" s="1" t="s">
        <v>147</v>
      </c>
      <c r="M6" s="1" t="s">
        <v>116</v>
      </c>
      <c r="N6" s="1" t="s">
        <v>116</v>
      </c>
      <c r="O6" s="1" t="s">
        <v>117</v>
      </c>
      <c r="P6" s="1" t="s">
        <v>118</v>
      </c>
      <c r="Q6" s="1" t="s">
        <v>148</v>
      </c>
      <c r="R6" s="1" t="s">
        <v>120</v>
      </c>
      <c r="S6" s="1" t="s">
        <v>121</v>
      </c>
      <c r="T6" s="1" t="s">
        <v>122</v>
      </c>
    </row>
    <row r="7" s="1" customFormat="1" spans="1:20">
      <c r="A7" s="3">
        <v>16910113152</v>
      </c>
      <c r="B7" s="1" t="s">
        <v>149</v>
      </c>
      <c r="C7" s="1" t="s">
        <v>150</v>
      </c>
      <c r="D7" s="1" t="s">
        <v>151</v>
      </c>
      <c r="E7" s="1" t="s">
        <v>152</v>
      </c>
      <c r="F7" s="1" t="s">
        <v>136</v>
      </c>
      <c r="G7" s="1" t="s">
        <v>112</v>
      </c>
      <c r="H7" s="1" t="s">
        <v>113</v>
      </c>
      <c r="I7" s="1" t="s">
        <v>153</v>
      </c>
      <c r="J7" s="1" t="s">
        <v>29</v>
      </c>
      <c r="K7" s="1" t="s">
        <v>154</v>
      </c>
      <c r="L7" s="1" t="s">
        <v>154</v>
      </c>
      <c r="M7" s="1" t="s">
        <v>116</v>
      </c>
      <c r="N7" s="1" t="s">
        <v>116</v>
      </c>
      <c r="O7" s="1" t="s">
        <v>117</v>
      </c>
      <c r="P7" s="1" t="s">
        <v>118</v>
      </c>
      <c r="Q7" s="1" t="s">
        <v>155</v>
      </c>
      <c r="R7" s="1" t="s">
        <v>120</v>
      </c>
      <c r="S7" s="1" t="s">
        <v>121</v>
      </c>
      <c r="T7" s="1" t="s">
        <v>122</v>
      </c>
    </row>
    <row r="8" s="1" customFormat="1" spans="1:20">
      <c r="A8" s="3">
        <v>16903510216</v>
      </c>
      <c r="B8" s="1" t="s">
        <v>156</v>
      </c>
      <c r="C8" s="1" t="s">
        <v>157</v>
      </c>
      <c r="D8" s="1" t="s">
        <v>158</v>
      </c>
      <c r="E8" s="1" t="s">
        <v>159</v>
      </c>
      <c r="F8" s="1" t="s">
        <v>129</v>
      </c>
      <c r="G8" s="1" t="s">
        <v>112</v>
      </c>
      <c r="H8" s="1" t="s">
        <v>113</v>
      </c>
      <c r="I8" s="1" t="s">
        <v>160</v>
      </c>
      <c r="J8" s="1" t="s">
        <v>29</v>
      </c>
      <c r="K8" s="1" t="s">
        <v>161</v>
      </c>
      <c r="L8" s="1" t="s">
        <v>161</v>
      </c>
      <c r="M8" s="1" t="s">
        <v>116</v>
      </c>
      <c r="N8" s="1" t="s">
        <v>116</v>
      </c>
      <c r="O8" s="1" t="s">
        <v>117</v>
      </c>
      <c r="P8" s="1" t="s">
        <v>118</v>
      </c>
      <c r="Q8" s="1" t="s">
        <v>162</v>
      </c>
      <c r="R8" s="1" t="s">
        <v>120</v>
      </c>
      <c r="S8" s="1" t="s">
        <v>121</v>
      </c>
      <c r="T8" s="1" t="s">
        <v>122</v>
      </c>
    </row>
    <row r="9" s="1" customFormat="1" spans="1:20">
      <c r="A9" s="3">
        <v>16902274921</v>
      </c>
      <c r="B9" s="1" t="s">
        <v>163</v>
      </c>
      <c r="C9" s="1" t="s">
        <v>164</v>
      </c>
      <c r="D9" s="1" t="s">
        <v>165</v>
      </c>
      <c r="E9" s="1" t="s">
        <v>166</v>
      </c>
      <c r="F9" s="1" t="s">
        <v>129</v>
      </c>
      <c r="G9" s="1" t="s">
        <v>112</v>
      </c>
      <c r="H9" s="1" t="s">
        <v>113</v>
      </c>
      <c r="I9" s="1" t="s">
        <v>167</v>
      </c>
      <c r="J9" s="1" t="s">
        <v>29</v>
      </c>
      <c r="K9" s="1" t="s">
        <v>168</v>
      </c>
      <c r="L9" s="1" t="s">
        <v>168</v>
      </c>
      <c r="M9" s="1" t="s">
        <v>116</v>
      </c>
      <c r="N9" s="1" t="s">
        <v>116</v>
      </c>
      <c r="O9" s="1" t="s">
        <v>117</v>
      </c>
      <c r="P9" s="1" t="s">
        <v>118</v>
      </c>
      <c r="Q9" s="1" t="s">
        <v>169</v>
      </c>
      <c r="R9" s="1" t="s">
        <v>120</v>
      </c>
      <c r="S9" s="1" t="s">
        <v>121</v>
      </c>
      <c r="T9" s="1" t="s">
        <v>122</v>
      </c>
    </row>
    <row r="10" s="1" customFormat="1" spans="1:20">
      <c r="A10" s="3">
        <v>16864727188</v>
      </c>
      <c r="B10" s="1" t="s">
        <v>170</v>
      </c>
      <c r="C10" s="1" t="s">
        <v>171</v>
      </c>
      <c r="D10" s="1" t="s">
        <v>172</v>
      </c>
      <c r="E10" s="1" t="s">
        <v>173</v>
      </c>
      <c r="F10" s="1" t="s">
        <v>136</v>
      </c>
      <c r="G10" s="1" t="s">
        <v>112</v>
      </c>
      <c r="H10" s="1" t="s">
        <v>113</v>
      </c>
      <c r="I10" s="1" t="s">
        <v>174</v>
      </c>
      <c r="J10" s="1" t="s">
        <v>29</v>
      </c>
      <c r="K10" s="1" t="s">
        <v>175</v>
      </c>
      <c r="L10" s="1" t="s">
        <v>175</v>
      </c>
      <c r="M10" s="1" t="s">
        <v>116</v>
      </c>
      <c r="N10" s="1" t="s">
        <v>116</v>
      </c>
      <c r="O10" s="1" t="s">
        <v>117</v>
      </c>
      <c r="P10" s="1" t="s">
        <v>118</v>
      </c>
      <c r="Q10" s="1" t="s">
        <v>176</v>
      </c>
      <c r="R10" s="1" t="s">
        <v>120</v>
      </c>
      <c r="S10" s="1" t="s">
        <v>121</v>
      </c>
      <c r="T10" s="1" t="s">
        <v>122</v>
      </c>
    </row>
    <row r="11" s="1" customFormat="1" spans="1:20">
      <c r="A11" s="3">
        <v>16834406213</v>
      </c>
      <c r="B11" s="1" t="s">
        <v>177</v>
      </c>
      <c r="C11" s="1" t="s">
        <v>178</v>
      </c>
      <c r="D11" s="1" t="s">
        <v>179</v>
      </c>
      <c r="E11" s="1" t="s">
        <v>180</v>
      </c>
      <c r="F11" s="1" t="s">
        <v>149</v>
      </c>
      <c r="G11" s="1" t="s">
        <v>112</v>
      </c>
      <c r="H11" s="1" t="s">
        <v>113</v>
      </c>
      <c r="I11" s="1" t="s">
        <v>181</v>
      </c>
      <c r="J11" s="1" t="s">
        <v>29</v>
      </c>
      <c r="K11" s="1" t="s">
        <v>182</v>
      </c>
      <c r="L11" s="1" t="s">
        <v>182</v>
      </c>
      <c r="M11" s="1" t="s">
        <v>116</v>
      </c>
      <c r="N11" s="1" t="s">
        <v>116</v>
      </c>
      <c r="O11" s="1" t="s">
        <v>117</v>
      </c>
      <c r="P11" s="1" t="s">
        <v>118</v>
      </c>
      <c r="Q11" s="1" t="s">
        <v>183</v>
      </c>
      <c r="R11" s="1" t="s">
        <v>120</v>
      </c>
      <c r="S11" s="1" t="s">
        <v>121</v>
      </c>
      <c r="T11" s="1" t="s">
        <v>122</v>
      </c>
    </row>
    <row r="12" s="1" customFormat="1" spans="1:20">
      <c r="A12" s="3">
        <v>16824545724</v>
      </c>
      <c r="B12" s="1" t="s">
        <v>184</v>
      </c>
      <c r="C12" s="1" t="s">
        <v>185</v>
      </c>
      <c r="D12" s="1" t="s">
        <v>186</v>
      </c>
      <c r="E12" s="1" t="s">
        <v>187</v>
      </c>
      <c r="F12" s="1" t="s">
        <v>108</v>
      </c>
      <c r="G12" s="1" t="s">
        <v>112</v>
      </c>
      <c r="H12" s="1" t="s">
        <v>113</v>
      </c>
      <c r="I12" s="1" t="s">
        <v>188</v>
      </c>
      <c r="J12" s="1" t="s">
        <v>29</v>
      </c>
      <c r="K12" s="1" t="s">
        <v>189</v>
      </c>
      <c r="L12" s="1" t="s">
        <v>189</v>
      </c>
      <c r="M12" s="1" t="s">
        <v>116</v>
      </c>
      <c r="N12" s="1" t="s">
        <v>116</v>
      </c>
      <c r="O12" s="1" t="s">
        <v>117</v>
      </c>
      <c r="P12" s="1" t="s">
        <v>118</v>
      </c>
      <c r="Q12" s="1" t="s">
        <v>190</v>
      </c>
      <c r="R12" s="1" t="s">
        <v>120</v>
      </c>
      <c r="S12" s="1" t="s">
        <v>121</v>
      </c>
      <c r="T12" s="1" t="s">
        <v>122</v>
      </c>
    </row>
    <row r="13" s="1" customFormat="1" spans="1:20">
      <c r="A13" s="3">
        <v>16766953720</v>
      </c>
      <c r="B13" s="1" t="s">
        <v>191</v>
      </c>
      <c r="C13" s="1" t="s">
        <v>192</v>
      </c>
      <c r="D13" s="1" t="s">
        <v>193</v>
      </c>
      <c r="E13" s="1" t="s">
        <v>194</v>
      </c>
      <c r="F13" s="1" t="s">
        <v>195</v>
      </c>
      <c r="G13" s="1" t="s">
        <v>112</v>
      </c>
      <c r="H13" s="1" t="s">
        <v>113</v>
      </c>
      <c r="I13" s="1" t="s">
        <v>196</v>
      </c>
      <c r="J13" s="1" t="s">
        <v>29</v>
      </c>
      <c r="K13" s="1" t="s">
        <v>197</v>
      </c>
      <c r="L13" s="1" t="s">
        <v>198</v>
      </c>
      <c r="M13" s="1" t="s">
        <v>199</v>
      </c>
      <c r="N13" s="1" t="s">
        <v>200</v>
      </c>
      <c r="O13" s="1" t="s">
        <v>117</v>
      </c>
      <c r="P13" s="1" t="s">
        <v>118</v>
      </c>
      <c r="Q13" s="1" t="s">
        <v>201</v>
      </c>
      <c r="R13" s="1" t="s">
        <v>120</v>
      </c>
      <c r="S13" s="1" t="s">
        <v>121</v>
      </c>
      <c r="T13" s="1" t="s">
        <v>122</v>
      </c>
    </row>
    <row r="14" s="1" customFormat="1" spans="1:20">
      <c r="A14" s="3">
        <v>16734699138</v>
      </c>
      <c r="B14" s="1" t="s">
        <v>202</v>
      </c>
      <c r="C14" s="1" t="s">
        <v>203</v>
      </c>
      <c r="D14" s="1" t="s">
        <v>204</v>
      </c>
      <c r="E14" s="1" t="s">
        <v>205</v>
      </c>
      <c r="F14" s="1" t="s">
        <v>149</v>
      </c>
      <c r="G14" s="1" t="s">
        <v>112</v>
      </c>
      <c r="H14" s="1" t="s">
        <v>113</v>
      </c>
      <c r="I14" s="1" t="s">
        <v>117</v>
      </c>
      <c r="J14" s="1" t="s">
        <v>29</v>
      </c>
      <c r="K14" s="1" t="s">
        <v>117</v>
      </c>
      <c r="L14" s="1" t="s">
        <v>117</v>
      </c>
      <c r="M14" s="1" t="s">
        <v>116</v>
      </c>
      <c r="N14" s="1" t="s">
        <v>116</v>
      </c>
      <c r="O14" s="1" t="s">
        <v>117</v>
      </c>
      <c r="P14" s="1" t="s">
        <v>118</v>
      </c>
      <c r="Q14" s="1" t="s">
        <v>206</v>
      </c>
      <c r="R14" s="1" t="s">
        <v>120</v>
      </c>
      <c r="S14" s="1" t="s">
        <v>121</v>
      </c>
      <c r="T14" s="1" t="s">
        <v>122</v>
      </c>
    </row>
    <row r="15" s="1" customFormat="1" spans="1:20">
      <c r="A15" s="3">
        <v>16647609089</v>
      </c>
      <c r="B15" s="1" t="s">
        <v>207</v>
      </c>
      <c r="C15" s="1" t="s">
        <v>208</v>
      </c>
      <c r="D15" s="1" t="s">
        <v>209</v>
      </c>
      <c r="E15" s="1" t="s">
        <v>210</v>
      </c>
      <c r="F15" s="1" t="s">
        <v>108</v>
      </c>
      <c r="G15" s="1" t="s">
        <v>112</v>
      </c>
      <c r="H15" s="1" t="s">
        <v>113</v>
      </c>
      <c r="I15" s="1" t="s">
        <v>211</v>
      </c>
      <c r="J15" s="1" t="s">
        <v>29</v>
      </c>
      <c r="K15" s="1" t="s">
        <v>212</v>
      </c>
      <c r="L15" s="1" t="s">
        <v>212</v>
      </c>
      <c r="M15" s="1" t="s">
        <v>116</v>
      </c>
      <c r="N15" s="1" t="s">
        <v>116</v>
      </c>
      <c r="O15" s="1" t="s">
        <v>117</v>
      </c>
      <c r="P15" s="1" t="s">
        <v>118</v>
      </c>
      <c r="Q15" s="1" t="s">
        <v>213</v>
      </c>
      <c r="R15" s="1" t="s">
        <v>120</v>
      </c>
      <c r="S15" s="1" t="s">
        <v>121</v>
      </c>
      <c r="T15" s="1" t="s">
        <v>122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2021-12-10T02:00:00Z</dcterms:created>
  <dcterms:modified xsi:type="dcterms:W3CDTF">2021-12-16T07:54:04Z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9376D9C9FC6544EEA2AFF1F8F2B42719</vt:lpwstr>
  </property>
  <property fmtid="{D5CDD505-2E9C-101B-9397-08002B2CF9AE}" pid="3" name="KSOProductBuildVer">
    <vt:lpwstr>2052-11.1.0.11115</vt:lpwstr>
  </property>
</Properties>
</file>