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<sst xmlns="http://schemas.openxmlformats.org/spreadsheetml/2006/main" count="92" uniqueCount="74">
  <si>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</si>
  <si>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</si>
  <si>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</si>
  <si>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</si>
  <si>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</si>
  <si>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</si>
  <si>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</si>
  <si>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</si>
  <si>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</si>
  <si>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</si>
  <si>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</si>
  <si>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</si>
  <si>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</si>
  <si>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</si>
  <si>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</si>
  <si>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</si>
  <si>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</si>
  <si>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</si>
  <si>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</si>
  <si>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</si>
  <si>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</si>
  <si>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</si>
  <si>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</si>
  <si>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</si>
  <si>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</si>
  <si>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</si>
  <si>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</si>
  <si>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[梅州]梅州麓湖山酒店(67856423)</t>
  </si>
  <si>
    <t>公寓标准大床房&lt;大床&gt;&lt;特惠专享&gt;&lt;双人入住&gt;&lt;无早&gt;</t>
  </si>
  <si>
    <t>CNY</t>
  </si>
  <si>
    <t>段良宣</t>
  </si>
  <si>
    <t>CA363211217CNY</t>
  </si>
  <si>
    <t>未提现</t>
  </si>
  <si>
    <t>携程开票</t>
  </si>
  <si>
    <t>[昆明]7天连锁酒店(昆明火车站民航机场大巴站店)(67320533)</t>
  </si>
  <si>
    <t>高级大床房&lt;双人入住&gt;&lt;内宾&gt;&lt;预付&gt;&lt;无早&gt;</t>
  </si>
  <si>
    <t>李睿昕</t>
  </si>
  <si>
    <t>，</t>
  </si>
  <si>
    <t>16902219350此单多收125.74元待退回</t>
  </si>
  <si>
    <t>A211217092854481</t>
  </si>
  <si>
    <t>A211217092938228</t>
  </si>
  <si>
    <t>CNY / HKD 当前参考汇率: 1.22347249</t>
  </si>
  <si>
    <t>总计：405.91 CNY/
496.62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</si>
  <si>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</si>
  <si>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</si>
  <si>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</si>
  <si>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</si>
  <si>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</si>
  <si>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</si>
  <si>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</si>
  <si>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</si>
  <si>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</si>
  <si>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</si>
  <si>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</si>
  <si>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</si>
  <si>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</si>
  <si>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</si>
  <si>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</si>
  <si>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</si>
  <si>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</si>
  <si>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2021-12-01</t>
  </si>
  <si>
    <t>2321243</t>
  </si>
  <si>
    <t>梅州麓湖山酒店</t>
  </si>
  <si>
    <t>2021-12-02</t>
  </si>
  <si>
    <t>退房日周结</t>
  </si>
  <si>
    <t>280.17</t>
  </si>
  <si>
    <t>RMB</t>
  </si>
  <si>
    <t>0</t>
  </si>
  <si>
    <t>0.00</t>
  </si>
  <si>
    <t>携程国内直连(DD)</t>
  </si>
  <si>
    <t>2021-12-01 14:09:20</t>
  </si>
  <si>
    <t>否</t>
  </si>
  <si>
    <t>汇智国际旅游发展有限公司</t>
  </si>
  <si>
    <t>Saas酒店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</si>
</sst>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8" fillId="17" borderId="1" applyNumberFormat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16897855395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44531</v>
      </c>
      <c r="G2" s="5">
        <v>44532</v>
      </c>
      <c r="H2" s="4">
        <v>1</v>
      </c>
      <c r="I2" s="4">
        <v>1</v>
      </c>
      <c r="J2" s="4">
        <v>1</v>
      </c>
      <c r="K2" s="4" t="s">
        <v>29</v>
      </c>
      <c r="L2" s="4">
        <v>280.17</v>
      </c>
      <c r="M2" s="4">
        <v>280.17</v>
      </c>
      <c r="N2" s="4" t="s">
        <v>30</v>
      </c>
      <c r="O2" s="4" t="s">
        <v>31</v>
      </c>
      <c r="P2" s="4" t="s">
        <v>32</v>
      </c>
      <c r="Q2" s="4">
        <v>0</v>
      </c>
      <c r="R2" s="6">
        <v>44531</v>
      </c>
      <c r="S2" s="5">
        <v>44547</v>
      </c>
      <c r="T2" s="4" t="s">
        <v>33</v>
      </c>
      <c r="U2" s="4">
        <v>280.17</v>
      </c>
      <c r="V2" s="4">
        <v>0</v>
      </c>
      <c r="W2" s="4">
        <v>0</v>
      </c>
      <c r="X2" s="4">
        <v>2321243</v>
      </c>
      <c r="Y2" s="4">
        <v>646367</v>
      </c>
    </row>
    <row r="3" s="4" customFormat="1" spans="1:25">
      <c r="A3" s="4">
        <v>16902219350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44531</v>
      </c>
      <c r="G3" s="5">
        <v>44532</v>
      </c>
      <c r="H3" s="4">
        <v>1</v>
      </c>
      <c r="I3" s="4">
        <v>1</v>
      </c>
      <c r="J3" s="4">
        <v>1</v>
      </c>
      <c r="K3" s="4" t="s">
        <v>29</v>
      </c>
      <c r="L3" s="4">
        <v>125.74</v>
      </c>
      <c r="M3" s="4">
        <v>125.74</v>
      </c>
      <c r="N3" s="4" t="s">
        <v>36</v>
      </c>
      <c r="O3" s="4" t="s">
        <v>31</v>
      </c>
      <c r="P3" s="4" t="s">
        <v>32</v>
      </c>
      <c r="Q3" s="4">
        <v>0</v>
      </c>
      <c r="R3" s="6">
        <v>44531</v>
      </c>
      <c r="S3" s="5">
        <v>44547</v>
      </c>
      <c r="T3" s="4" t="s">
        <v>33</v>
      </c>
      <c r="U3" s="4">
        <v>125.74</v>
      </c>
      <c r="V3" s="4">
        <v>0</v>
      </c>
      <c r="W3" s="4">
        <v>0</v>
      </c>
      <c r="X3" s="4">
        <v>2322151</v>
      </c>
      <c r="Y3" s="4">
        <v>104072617804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D17" sqref="D17"/>
    </sheetView>
  </sheetViews>
  <sheetFormatPr defaultColWidth="9" defaultRowHeight="13.5"/>
  <cols>
    <col min="1" max="1" width="15.12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4">
        <v>16897855395</v>
      </c>
      <c r="B2" s="5">
        <v>44531</v>
      </c>
      <c r="C2" s="5">
        <v>44532</v>
      </c>
      <c r="D2" s="4">
        <v>280.17</v>
      </c>
      <c r="E2" s="4" t="str">
        <f>VLOOKUP(A2,HOP!A:L,12,0)</f>
        <v>280.17</v>
      </c>
      <c r="F2" s="4" t="str">
        <f>VLOOKUP(A2,HOP!A:C,3,0)</f>
        <v>2321243</v>
      </c>
      <c r="G2" s="4">
        <f>D2-E2</f>
        <v>0</v>
      </c>
      <c r="H2" s="4" t="str">
        <f>$H$1&amp;F2</f>
        <v>，2321243</v>
      </c>
      <c r="I2" s="4" t="str">
        <f>VLOOKUP(A2,HOP!A:T,20,0)</f>
        <v>Saas酒店</v>
      </c>
    </row>
    <row r="3" s="4" customFormat="1" spans="1:10">
      <c r="A3" s="4">
        <v>16902219350</v>
      </c>
      <c r="B3" s="5">
        <v>44531</v>
      </c>
      <c r="C3" s="5">
        <v>44532</v>
      </c>
      <c r="D3" s="4">
        <v>125.74</v>
      </c>
      <c r="E3" s="4" t="e">
        <f>VLOOKUP(A3,HOP!A:L,12,0)</f>
        <v>#N/A</v>
      </c>
      <c r="F3" s="4">
        <v>2322151</v>
      </c>
      <c r="G3" s="4" t="e">
        <f>D3-E3</f>
        <v>#N/A</v>
      </c>
      <c r="H3" s="4" t="str">
        <f>$H$1&amp;F3</f>
        <v>，2322151</v>
      </c>
      <c r="I3" s="4" t="e">
        <f>VLOOKUP(A3,HOP!A:T,20,0)</f>
        <v>#N/A</v>
      </c>
      <c r="J3" s="4" t="s">
        <v>38</v>
      </c>
    </row>
    <row r="5" spans="4:4">
      <c r="D5" s="4">
        <f>SUM(D2:D4)</f>
        <v>405.91</v>
      </c>
    </row>
    <row r="10" spans="1:5">
      <c r="A10" s="4" t="s">
        <v>39</v>
      </c>
      <c r="D10" s="4">
        <v>280.17</v>
      </c>
      <c r="E10" s="4">
        <v>342.78</v>
      </c>
    </row>
    <row r="11" spans="1:5">
      <c r="A11" s="4" t="s">
        <v>40</v>
      </c>
      <c r="D11" s="4">
        <v>125.74</v>
      </c>
      <c r="E11" s="4">
        <v>153.84</v>
      </c>
    </row>
    <row r="12" spans="1:5">
      <c r="A12" s="4" t="s">
        <v>41</v>
      </c>
      <c r="D12" s="4">
        <f>SUM(D10:D11)</f>
        <v>405.91</v>
      </c>
      <c r="E12" s="4">
        <f>SUM(E10:E11)</f>
        <v>496.62</v>
      </c>
    </row>
    <row r="13" spans="1:1">
      <c r="A1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43</v>
      </c>
      <c r="B1" s="2" t="s">
        <v>44</v>
      </c>
      <c r="C1" s="2" t="s">
        <v>45</v>
      </c>
      <c r="D1" s="2" t="s">
        <v>46</v>
      </c>
      <c r="E1" s="2" t="s">
        <v>13</v>
      </c>
      <c r="F1" s="2" t="s">
        <v>5</v>
      </c>
      <c r="G1" s="2" t="s">
        <v>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57</v>
      </c>
      <c r="S1" s="2" t="s">
        <v>58</v>
      </c>
      <c r="T1" s="2" t="s">
        <v>59</v>
      </c>
    </row>
    <row r="2" s="1" customFormat="1" spans="1:20">
      <c r="A2" s="3">
        <v>16897855395</v>
      </c>
      <c r="B2" s="1" t="s">
        <v>60</v>
      </c>
      <c r="C2" s="1" t="s">
        <v>61</v>
      </c>
      <c r="D2" s="1" t="s">
        <v>62</v>
      </c>
      <c r="E2" s="1" t="s">
        <v>30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2021-12-17T01:12:44Z</dcterms:created>
  <dcterms:modified xsi:type="dcterms:W3CDTF">2021-12-17T01:30:39Z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CDEDB8ECF1CD47A980BE98AA6FE4D9A7</vt:lpwstr>
  </property>
  <property fmtid="{D5CDD505-2E9C-101B-9397-08002B2CF9AE}" pid="3" name="KSOProductBuildVer">
    <vt:lpwstr>2052-11.1.0.11115</vt:lpwstr>
  </property>
</Properties>
</file>