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<sst xmlns="http://schemas.openxmlformats.org/spreadsheetml/2006/main" count="899" uniqueCount="340">
  <si>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</si>
  <si>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</si>
  <si>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</si>
  <si>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</si>
  <si>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</si>
  <si>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</si>
  <si>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</si>
  <si>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</si>
  <si>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</si>
  <si>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</si>
  <si>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</si>
  <si>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</si>
  <si>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</si>
  <si>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</si>
  <si>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</si>
  <si>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</si>
  <si>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</si>
  <si>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</si>
  <si>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</si>
  <si>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</si>
  <si>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</si>
  <si>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</si>
  <si>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</si>
  <si>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</si>
  <si>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</si>
  <si>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</si>
  <si>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</si>
  <si>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[Thabo Mofutsanyane]金门酒店(Golden Gate Hotel)(39627212)</t>
  </si>
  <si>
    <t>北向带淋浴的大房间&lt;不退款&gt;&lt;2人入住&gt;</t>
  </si>
  <si>
    <t>USD</t>
  </si>
  <si>
    <t>Potrawiak/Jerzy</t>
  </si>
  <si>
    <t>CA5326211217USD</t>
  </si>
  <si>
    <t>未提现</t>
  </si>
  <si>
    <t>携程开票</t>
  </si>
  <si>
    <t>EXP-1834250877</t>
  </si>
  <si>
    <t>[纽约]时代广场爱利泽酒店(Aliz Hotel Times Square)(37214159)</t>
  </si>
  <si>
    <t>无障碍特大床房&lt;不退款&gt;&lt;2人入住&gt;</t>
  </si>
  <si>
    <t>Benabid/Saad,Benabid/Saad</t>
  </si>
  <si>
    <t>[伊斯坦布尔]伊斯坦布尔巴辛快捷温德姆 TRYP 酒店(Tryp by Wyndham Istanbul Basın Ekspres)(39044763)</t>
  </si>
  <si>
    <t>豪华双人房&lt;不退款&gt;&lt;2人入住&gt;</t>
  </si>
  <si>
    <t>Oezdemir/Yasin</t>
  </si>
  <si>
    <t>[巴彦勒巴]槟城丽昇豪华套房(Lexis Suites Penang)(44706522)</t>
  </si>
  <si>
    <t>高级套房&lt;2人入住&gt;&lt;不退款&gt;&lt;早餐&gt;</t>
  </si>
  <si>
    <t>Othman Siru/Siti Rahmah</t>
  </si>
  <si>
    <t>[巴黎]巴黎梅费尔酒店(Hotel Mayfair Paris)(37209763)</t>
  </si>
  <si>
    <t>经典房&lt;不退款&gt;&lt;2人入住&gt;</t>
  </si>
  <si>
    <t>LEE/JEEEUN</t>
  </si>
  <si>
    <t>[兰卡威]兰卡威瑞吉酒店(The St. Regis Langkawi)(44705498)</t>
  </si>
  <si>
    <t>至尊安达曼海景特大床房（男管家））&lt;2人入住&gt;&lt;IBU黄金会员专享&gt;&lt;不退款&gt;</t>
  </si>
  <si>
    <t>Ismail/Nur Jazilah</t>
  </si>
  <si>
    <t>[拉斯佩齐亚]佛罗伦萨洲际酒店(Hotel Firenze e Continentale)(37224005)</t>
  </si>
  <si>
    <t>特级双人房/双床房&lt;不退款&gt;&lt;2人入住&gt;</t>
  </si>
  <si>
    <t>SUCHET/Thomas</t>
  </si>
  <si>
    <t>[安特卫普]鲁本斯大广场酒店(Hotel Rubens-Grote Markt)(40059236)</t>
  </si>
  <si>
    <t>豪华客房双人床（花园景观）&lt;不退款&gt;&lt;2人入住&gt;</t>
  </si>
  <si>
    <t>van Eijk/Esmee</t>
  </si>
  <si>
    <t>[戈巴尔布尔]戈巴尔布尔斯沃斯蒂棕榈度假酒店(Swosti Palm Resort Gopalpur)(39688144)</t>
  </si>
  <si>
    <t>套房&lt;不退款&gt;&lt;2人入住&gt;</t>
  </si>
  <si>
    <t>Sharma/Mahanad,Sharma/Ahilya</t>
  </si>
  <si>
    <t>退单</t>
  </si>
  <si>
    <t>[巴科洛德]色达国会大厦中央酒店(Seda Capitol Central)(39627980)</t>
  </si>
  <si>
    <t>豪华间&lt;不退款&gt;&lt;2人入住&gt;</t>
  </si>
  <si>
    <t>Yao/Frederick,Yao/Frederick</t>
  </si>
  <si>
    <t>[底特律]赛伦酒店(The Siren Hotel)(39974509)</t>
  </si>
  <si>
    <t>工作室&lt;不退款&gt;&lt;2人入住&gt;</t>
  </si>
  <si>
    <t>Thompson/Jackson</t>
  </si>
  <si>
    <t>[迈阿密戴德县]迈阿密国际机场酒店(Miami International Airport Hotel)(37209685)</t>
  </si>
  <si>
    <t>标准大号床房&lt;不退款&gt;&lt;2人入住&gt;</t>
  </si>
  <si>
    <t>Girolimini/Graciela</t>
  </si>
  <si>
    <t>[利兹]韦瑟比哈罗盖特戴斯酒店(Days Inn Wetherby)(44690024)</t>
  </si>
  <si>
    <t>标准双床房&lt;不退款&gt;&lt;2人入住&gt;</t>
  </si>
  <si>
    <t>Francis/Trevor</t>
  </si>
  <si>
    <t>[锡达福尔斯]锡达福尔斯郊区酒店(Suburban Extended Stay Hotel Cedar Falls)(39608052)</t>
  </si>
  <si>
    <t>套房1特大床&lt;不退款&gt;&lt;2人入住&gt;</t>
  </si>
  <si>
    <t>Boekamp/Herb</t>
  </si>
  <si>
    <t>[温哥华]温哥华奥贝尔杰酒店(Auberge Vancouver Hotel)(39043386)</t>
  </si>
  <si>
    <t>城景豪华房（特大床）&lt;不退款&gt;&lt;2人入住&gt;</t>
  </si>
  <si>
    <t>Ertem/Ali</t>
  </si>
  <si>
    <t>[大学城]得克萨斯 A&amp;M 酒店及会议中心(Texas A&amp;M Hotel and Conference Center)(40028914)</t>
  </si>
  <si>
    <t>经典客房1张特大床&lt;不退款&gt;&lt;2人入住&gt;</t>
  </si>
  <si>
    <t>James/Ryan L</t>
  </si>
  <si>
    <t>35873SC031077</t>
  </si>
  <si>
    <t>[俄克拉何马城]俄克拉何马城21c博物馆酒店(21C Museum Hotel Oklahoma City)(45977434)</t>
  </si>
  <si>
    <t>Hess/Traci</t>
  </si>
  <si>
    <t>[博库泽]昂热布库泽普瑞米尔经典酒店(Premiere Classe Angers Beaucouzé)(39684742)</t>
  </si>
  <si>
    <t>标准间1双人床&lt;不退款&gt;&lt;2人入住&gt;</t>
  </si>
  <si>
    <t>bourguignon/margaux</t>
  </si>
  <si>
    <t>33666UC000181</t>
  </si>
  <si>
    <t>[首尔]首尔东大门广场JW万豪酒店(JW Marriott Dongdaemun Square Seoul)(37225487)</t>
  </si>
  <si>
    <t>豪华双床房&lt;2人入住&gt;&lt;不退款&gt;&lt;早餐&gt;</t>
  </si>
  <si>
    <t>Kim/Hyeyoom</t>
  </si>
  <si>
    <t>[波德申]海中天(Avillion Admiral Cove)(37203692)</t>
  </si>
  <si>
    <t>甄选房&lt;2人入住&gt;&lt;不退款&gt;&lt;早餐&gt;</t>
  </si>
  <si>
    <t>zahir/muhammad zahir zainal abidin</t>
  </si>
  <si>
    <t>取消</t>
  </si>
  <si>
    <t>[圣安东尼奥]圣安东尼奥万豪河滨酒店(San Antonio Marriott Riverwalk)(45826552)</t>
  </si>
  <si>
    <t>特大床房&lt;不退款&gt;&lt;2人入住&gt;</t>
  </si>
  <si>
    <t>Ondrasek/Joe,Ondrasek/Missy</t>
  </si>
  <si>
    <t>[西雅加达]雅加达印尼珊迪卡酒店&amp;度假村(Hotel Santika Premiere Slipi Jakarta)(37221559)</t>
  </si>
  <si>
    <t>Hifani/Az Zahra</t>
  </si>
  <si>
    <t>ABD AZIZ/NUR FARIHA</t>
  </si>
  <si>
    <t>[华盛顿]华盛顿哥伦比亚特区/美国国会大厦万怡酒店(Courtyard Washington, DC/U.S. Capitol)(37208951)</t>
  </si>
  <si>
    <t>2张大床房&lt;2人入住&gt;&lt;不退款&gt;&lt;早餐&gt;</t>
  </si>
  <si>
    <t>Toure/Faya Rose</t>
  </si>
  <si>
    <t>[奥克兰帕克]劳德戴尔I-95贝斯特韦斯特酒店(Best Western Ft Lauderdale I-95 Inn)(37240952)</t>
  </si>
  <si>
    <t>特大床房&lt;2人入住&gt;&lt;不退款&gt;&lt;早餐&gt;</t>
  </si>
  <si>
    <t>Salazar/Juan</t>
  </si>
  <si>
    <t>[圣克鲁斯]圣克鲁斯梦之酒店(Dream Inn Santa Cruz)(70669864)</t>
  </si>
  <si>
    <t>海景塔楼豪华特大床房&lt;不退款&gt;&lt;2人入住&gt;</t>
  </si>
  <si>
    <t>Pogan/Quentin</t>
  </si>
  <si>
    <t>75051SC207964</t>
  </si>
  <si>
    <t>[伊洛伊洛]伊洛伊洛塞达阿提亚酒店(Seda Atria Iloilo)(37244359)</t>
  </si>
  <si>
    <t>豪华房&lt;不退款&gt;&lt;2人入住&gt;</t>
  </si>
  <si>
    <t>Garrovillo/Cherryl Kristine,Garrovillo/Cherryl Kristine</t>
  </si>
  <si>
    <t>[哥打京那巴鲁]京那巴鲁大亚湾酒店(Kinabalu Daya Hotel)(37204921)</t>
  </si>
  <si>
    <t>豪华双床房(无窗)&lt;不退款&gt;&lt;2人入住&gt;</t>
  </si>
  <si>
    <t>Ibrahim/Nashrul</t>
  </si>
  <si>
    <t>[阿让特伊]阿让特伊康铂酒店(Campanile Argenteuil)(70661523)</t>
  </si>
  <si>
    <t>双床房&lt;不退款&gt;&lt;2人入住&gt;</t>
  </si>
  <si>
    <t>Culit/Fredy</t>
  </si>
  <si>
    <t>[圣克莱门特]卡拉菲亚海滩旅馆(Inn at Calafia Beach)(40109591)</t>
  </si>
  <si>
    <t>标准间1张大床&lt;不退款&gt;&lt;2人入住&gt;</t>
  </si>
  <si>
    <t>Brooks/Mark</t>
  </si>
  <si>
    <t>0410AAF837</t>
  </si>
  <si>
    <t>,</t>
  </si>
  <si>
    <t>本期扣款20.55</t>
  </si>
  <si>
    <t>16896612146此单多收0.51元待退回</t>
  </si>
  <si>
    <t>A211217152035481</t>
  </si>
  <si>
    <t>A2112171521482566</t>
  </si>
  <si>
    <t>USD / HKD 当前参考汇率: 7.80215</t>
  </si>
  <si>
    <t>总计： 4217.45 USD/
32905.18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</si>
  <si>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</si>
  <si>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</si>
  <si>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</si>
  <si>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</si>
  <si>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</si>
  <si>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</si>
  <si>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</si>
  <si>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</si>
  <si>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</si>
  <si>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</si>
  <si>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</si>
  <si>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</si>
  <si>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</si>
  <si>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</si>
  <si>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</si>
  <si>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</si>
  <si>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</si>
  <si>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2021-12-13</t>
  </si>
  <si>
    <t>2339457</t>
  </si>
  <si>
    <t>卡拉菲亚海滩旅馆</t>
  </si>
  <si>
    <t>Brooks Mark</t>
  </si>
  <si>
    <t>2021-12-14</t>
  </si>
  <si>
    <t>退房日周结</t>
  </si>
  <si>
    <t>459.65</t>
  </si>
  <si>
    <t>72.00</t>
  </si>
  <si>
    <t>0</t>
  </si>
  <si>
    <t>0.00</t>
  </si>
  <si>
    <t>携程盛景国际直连</t>
  </si>
  <si>
    <t>2021-12-13 21:51:34</t>
  </si>
  <si>
    <t>否</t>
  </si>
  <si>
    <t>汇智国际旅游发展有限公司</t>
  </si>
  <si>
    <t>直连</t>
  </si>
  <si>
    <t>2339287</t>
  </si>
  <si>
    <t>阿让特伊康铂酒店</t>
  </si>
  <si>
    <t>Culit Fredy</t>
  </si>
  <si>
    <t>446.88</t>
  </si>
  <si>
    <t>70.00</t>
  </si>
  <si>
    <t>2021-12-13 20:12:57</t>
  </si>
  <si>
    <t>2338791</t>
  </si>
  <si>
    <t>哥打京那巴鲁达雅酒店</t>
  </si>
  <si>
    <t>Ibrahim Nashrul</t>
  </si>
  <si>
    <t>159.60</t>
  </si>
  <si>
    <t>25.00</t>
  </si>
  <si>
    <t>2021-12-13 16:18:26</t>
  </si>
  <si>
    <t>2338725</t>
  </si>
  <si>
    <t>塞达阿提亚酒店</t>
  </si>
  <si>
    <t>Garrovillo Cherryl Kristine,Garrovillo Cherryl Kristine</t>
  </si>
  <si>
    <t>338.35</t>
  </si>
  <si>
    <t>53.00</t>
  </si>
  <si>
    <t>2021-12-13 15:48:24</t>
  </si>
  <si>
    <t>2338586</t>
  </si>
  <si>
    <t>圣克鲁斯梦之酒店</t>
  </si>
  <si>
    <t>Pogan Quentin</t>
  </si>
  <si>
    <t>1264.03</t>
  </si>
  <si>
    <t>198.00</t>
  </si>
  <si>
    <t>2021-12-13 14:15:06</t>
  </si>
  <si>
    <t>2338540</t>
  </si>
  <si>
    <t>劳德代尔堡I-95贝斯特韦斯特酒店</t>
  </si>
  <si>
    <t>Salazar Juan</t>
  </si>
  <si>
    <t>702.24</t>
  </si>
  <si>
    <t>110.00</t>
  </si>
  <si>
    <t>2021-12-13 13:30:37</t>
  </si>
  <si>
    <t>2338539</t>
  </si>
  <si>
    <t>华盛顿哥伦比亚特区/美国国会大厦万怡酒店</t>
  </si>
  <si>
    <t>Toure Faya Rose</t>
  </si>
  <si>
    <t>670.32</t>
  </si>
  <si>
    <t>105.00</t>
  </si>
  <si>
    <t>2021-12-13 13:28:10</t>
  </si>
  <si>
    <t>2338048</t>
  </si>
  <si>
    <t>雅加达印尼珊迪卡酒店&amp;度假村</t>
  </si>
  <si>
    <t>Hifani Az Zahra</t>
  </si>
  <si>
    <t>536.26</t>
  </si>
  <si>
    <t>84.00</t>
  </si>
  <si>
    <t>2021-12-13 06:49:26</t>
  </si>
  <si>
    <t>2338034</t>
  </si>
  <si>
    <t>圣安东尼奥万豪河滨酒店</t>
  </si>
  <si>
    <t>Ondrasek Joe,Ondrasek Missy</t>
  </si>
  <si>
    <t>1295.95</t>
  </si>
  <si>
    <t>203.00</t>
  </si>
  <si>
    <t>2021-12-13 05:41:06</t>
  </si>
  <si>
    <t>2021-12-12</t>
  </si>
  <si>
    <t>2337881</t>
  </si>
  <si>
    <t>首尔东大门广场JW万豪酒店</t>
  </si>
  <si>
    <t>Kim Hyeyoom</t>
  </si>
  <si>
    <t>1214.10</t>
  </si>
  <si>
    <t>190.00</t>
  </si>
  <si>
    <t>2021-12-12 22:11:50</t>
  </si>
  <si>
    <t>2021-12-11</t>
  </si>
  <si>
    <t>2335448</t>
  </si>
  <si>
    <t>翁热东布库茨普瑞米尔经典酒店</t>
  </si>
  <si>
    <t>bourguignon margaux</t>
  </si>
  <si>
    <t>281.16</t>
  </si>
  <si>
    <t>44.00</t>
  </si>
  <si>
    <t>2021-12-11 04:10:09</t>
  </si>
  <si>
    <t>2335432</t>
  </si>
  <si>
    <t>俄克拉荷马市美憬阁 21c 博物馆酒店</t>
  </si>
  <si>
    <t>Hess Traci</t>
  </si>
  <si>
    <t>741.24</t>
  </si>
  <si>
    <t>116.00</t>
  </si>
  <si>
    <t>2021-12-11 02:45:01</t>
  </si>
  <si>
    <t>2021-12-10</t>
  </si>
  <si>
    <t>2334545</t>
  </si>
  <si>
    <t>得克萨斯 A&amp;M 酒店及会议中心</t>
  </si>
  <si>
    <t>James Ryan L</t>
  </si>
  <si>
    <t>824.31</t>
  </si>
  <si>
    <t>129.00</t>
  </si>
  <si>
    <t>2021-12-10 12:48:23</t>
  </si>
  <si>
    <t>2021-12-09</t>
  </si>
  <si>
    <t>2332333</t>
  </si>
  <si>
    <t>温哥华奥贝尔杰酒店</t>
  </si>
  <si>
    <t>Ertem Ali</t>
  </si>
  <si>
    <t>888.21</t>
  </si>
  <si>
    <t>139.00</t>
  </si>
  <si>
    <t>2021-12-09 08:07:28</t>
  </si>
  <si>
    <t>2332243</t>
  </si>
  <si>
    <t>C 郊区长住酒店</t>
  </si>
  <si>
    <t>Boekamp Herb</t>
  </si>
  <si>
    <t>504.81</t>
  </si>
  <si>
    <t>79.00</t>
  </si>
  <si>
    <t>2021-12-09 01:42:20</t>
  </si>
  <si>
    <t>2021-12-08</t>
  </si>
  <si>
    <t>2332015</t>
  </si>
  <si>
    <t>威瑟比哈罗盖特戴斯酒店</t>
  </si>
  <si>
    <t>Francis Trevor</t>
  </si>
  <si>
    <t>389.79</t>
  </si>
  <si>
    <t>61.00</t>
  </si>
  <si>
    <t>2021-12-08 21:41:09</t>
  </si>
  <si>
    <t>2330295</t>
  </si>
  <si>
    <t>迈阿密国际机场酒店</t>
  </si>
  <si>
    <t>Girolimini Graciela</t>
  </si>
  <si>
    <t>977.67</t>
  </si>
  <si>
    <t>153.00</t>
  </si>
  <si>
    <t>2021-12-08 03:52:45</t>
  </si>
  <si>
    <t>2021-12-07</t>
  </si>
  <si>
    <t>2329668</t>
  </si>
  <si>
    <t>赛伦酒店</t>
  </si>
  <si>
    <t>Thompson Jackson</t>
  </si>
  <si>
    <t>1955.34</t>
  </si>
  <si>
    <t>306.00</t>
  </si>
  <si>
    <t>2021-12-07 08:01:54</t>
  </si>
  <si>
    <t>2021-12-06</t>
  </si>
  <si>
    <t>2328932</t>
  </si>
  <si>
    <t>色達首都中央酒店</t>
  </si>
  <si>
    <t>Yao Frederick,Yao Frederick</t>
  </si>
  <si>
    <t>319.50</t>
  </si>
  <si>
    <t>50.00</t>
  </si>
  <si>
    <t>2021-12-06 16:23:56</t>
  </si>
  <si>
    <t>2021-12-02</t>
  </si>
  <si>
    <t>2323666</t>
  </si>
  <si>
    <t>斯沃斯提棕榈度假村</t>
  </si>
  <si>
    <t>Sharma Mahanad,Sharma Ahilya</t>
  </si>
  <si>
    <t>1212.58</t>
  </si>
  <si>
    <t>2021-12-02 19:47:24</t>
  </si>
  <si>
    <t>2021-12-01</t>
  </si>
  <si>
    <t>2320581</t>
  </si>
  <si>
    <t>鲁本斯大广场酒店</t>
  </si>
  <si>
    <t>van Eijk Esmee</t>
  </si>
  <si>
    <t>197.49</t>
  </si>
  <si>
    <t>197</t>
  </si>
  <si>
    <t>1260</t>
  </si>
  <si>
    <t>2021-12-01 02:07:53</t>
  </si>
  <si>
    <t>2021-11-22</t>
  </si>
  <si>
    <t>2307996</t>
  </si>
  <si>
    <t>佛罗伦萨大陆酒店</t>
  </si>
  <si>
    <t>SUCHET Thomas</t>
  </si>
  <si>
    <t>704.11</t>
  </si>
  <si>
    <t>2021-11-22 20:17:43</t>
  </si>
  <si>
    <t>2021-11-10</t>
  </si>
  <si>
    <t>2295284</t>
  </si>
  <si>
    <t>兰卡威瑞吉度假酒店</t>
  </si>
  <si>
    <t>Ismail Nur Jazilah</t>
  </si>
  <si>
    <t>1441.46</t>
  </si>
  <si>
    <t>225.00</t>
  </si>
  <si>
    <t>2021-11-10 12:00:31</t>
  </si>
  <si>
    <t>2021-11-05</t>
  </si>
  <si>
    <t>2290306</t>
  </si>
  <si>
    <t>巴黎梅费尔酒店</t>
  </si>
  <si>
    <t>LEE JEEEUN</t>
  </si>
  <si>
    <t>166.00</t>
  </si>
  <si>
    <t>166</t>
  </si>
  <si>
    <t>1064</t>
  </si>
  <si>
    <t>2021-12-03 14:38:58</t>
  </si>
  <si>
    <t>2021-11-04</t>
  </si>
  <si>
    <t>2289539</t>
  </si>
  <si>
    <t>槟城丽昇豪华套房</t>
  </si>
  <si>
    <t>Othman Siru Siti Rahmah</t>
  </si>
  <si>
    <t>879.55</t>
  </si>
  <si>
    <t>137.00</t>
  </si>
  <si>
    <t>2021-11-04 18:06:51</t>
  </si>
  <si>
    <t>2288958</t>
  </si>
  <si>
    <t>温德姆伊斯坦布尔机场特瑞普酒店</t>
  </si>
  <si>
    <t>Oezdemir Yasin</t>
  </si>
  <si>
    <t>333.85</t>
  </si>
  <si>
    <t>52.00</t>
  </si>
  <si>
    <t>2021-11-04 08:57:21</t>
  </si>
  <si>
    <t>2021-10-07</t>
  </si>
  <si>
    <t>2273844</t>
  </si>
  <si>
    <t>时代广场爱利泽酒店</t>
  </si>
  <si>
    <t>Benabid Saad,Benabid Saad</t>
  </si>
  <si>
    <t>5784.56</t>
  </si>
  <si>
    <t>895.00</t>
  </si>
  <si>
    <t>2021-10-07 00:20:34</t>
  </si>
  <si>
    <t>2021-09-24</t>
  </si>
  <si>
    <t>2263294</t>
  </si>
  <si>
    <t>金门酒店</t>
  </si>
  <si>
    <t>Potrawiak Jerzy</t>
  </si>
  <si>
    <t>504.75</t>
  </si>
  <si>
    <t>78.00</t>
  </si>
  <si>
    <t>2021-09-24 16:23:16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</si>
</sst>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16358526120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44543</v>
      </c>
      <c r="G2" s="5">
        <v>44544</v>
      </c>
      <c r="H2" s="4">
        <v>1</v>
      </c>
      <c r="I2" s="4">
        <v>1</v>
      </c>
      <c r="J2" s="4">
        <v>1</v>
      </c>
      <c r="K2" s="4" t="s">
        <v>29</v>
      </c>
      <c r="L2" s="4">
        <v>78</v>
      </c>
      <c r="M2" s="4">
        <v>78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44547</v>
      </c>
      <c r="T2" s="4" t="s">
        <v>33</v>
      </c>
      <c r="U2" s="4">
        <v>78</v>
      </c>
      <c r="V2" s="4">
        <v>0</v>
      </c>
      <c r="W2" s="4">
        <v>0</v>
      </c>
      <c r="X2" s="4">
        <v>2263294</v>
      </c>
      <c r="Y2" s="4" t="s">
        <v>34</v>
      </c>
    </row>
    <row r="3" s="4" customFormat="1" spans="1:25">
      <c r="A3" s="4">
        <v>16486352703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44540</v>
      </c>
      <c r="G3" s="5">
        <v>44544</v>
      </c>
      <c r="H3" s="4">
        <v>1</v>
      </c>
      <c r="I3" s="4">
        <v>4</v>
      </c>
      <c r="J3" s="4">
        <v>4</v>
      </c>
      <c r="K3" s="4" t="s">
        <v>29</v>
      </c>
      <c r="L3" s="4">
        <v>895</v>
      </c>
      <c r="M3" s="4">
        <v>895</v>
      </c>
      <c r="N3" s="4" t="s">
        <v>37</v>
      </c>
      <c r="O3" s="4" t="s">
        <v>31</v>
      </c>
      <c r="P3" s="4" t="s">
        <v>32</v>
      </c>
      <c r="Q3" s="4">
        <v>0</v>
      </c>
      <c r="R3" s="6">
        <v>44476</v>
      </c>
      <c r="S3" s="5">
        <v>44547</v>
      </c>
      <c r="T3" s="4" t="s">
        <v>33</v>
      </c>
      <c r="U3" s="4">
        <v>895</v>
      </c>
      <c r="V3" s="4">
        <v>0</v>
      </c>
      <c r="W3" s="4">
        <v>0</v>
      </c>
      <c r="X3" s="4">
        <v>2273844</v>
      </c>
      <c r="Y3" s="4">
        <v>98614103</v>
      </c>
    </row>
    <row r="4" s="4" customFormat="1" spans="1:23">
      <c r="A4" s="4">
        <v>16737550729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44542</v>
      </c>
      <c r="G4" s="5">
        <v>44544</v>
      </c>
      <c r="H4" s="4">
        <v>1</v>
      </c>
      <c r="I4" s="4">
        <v>2</v>
      </c>
      <c r="J4" s="4">
        <v>2</v>
      </c>
      <c r="K4" s="4" t="s">
        <v>29</v>
      </c>
      <c r="L4" s="4">
        <v>52</v>
      </c>
      <c r="M4" s="4">
        <v>52</v>
      </c>
      <c r="N4" s="4" t="s">
        <v>40</v>
      </c>
      <c r="O4" s="4" t="s">
        <v>31</v>
      </c>
      <c r="P4" s="4" t="s">
        <v>32</v>
      </c>
      <c r="Q4" s="4">
        <v>0</v>
      </c>
      <c r="R4" s="6">
        <v>44504</v>
      </c>
      <c r="S4" s="5">
        <v>44547</v>
      </c>
      <c r="T4" s="4" t="s">
        <v>33</v>
      </c>
      <c r="U4" s="4">
        <v>52</v>
      </c>
      <c r="V4" s="4">
        <v>0</v>
      </c>
      <c r="W4" s="4">
        <v>0</v>
      </c>
    </row>
    <row r="5" s="4" customFormat="1" spans="1:24">
      <c r="A5" s="4">
        <v>16739763187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44543</v>
      </c>
      <c r="G5" s="5">
        <v>44544</v>
      </c>
      <c r="H5" s="4">
        <v>1</v>
      </c>
      <c r="I5" s="4">
        <v>1</v>
      </c>
      <c r="J5" s="4">
        <v>1</v>
      </c>
      <c r="K5" s="4" t="s">
        <v>29</v>
      </c>
      <c r="L5" s="4">
        <v>137</v>
      </c>
      <c r="M5" s="4">
        <v>137</v>
      </c>
      <c r="N5" s="4" t="s">
        <v>43</v>
      </c>
      <c r="O5" s="4" t="s">
        <v>31</v>
      </c>
      <c r="P5" s="4" t="s">
        <v>32</v>
      </c>
      <c r="Q5" s="4">
        <v>0</v>
      </c>
      <c r="R5" s="6">
        <v>44504</v>
      </c>
      <c r="S5" s="5">
        <v>44547</v>
      </c>
      <c r="T5" s="4" t="s">
        <v>33</v>
      </c>
      <c r="U5" s="4">
        <v>137</v>
      </c>
      <c r="V5" s="4">
        <v>0</v>
      </c>
      <c r="W5" s="4">
        <v>0</v>
      </c>
      <c r="X5" s="4">
        <v>2289539</v>
      </c>
    </row>
    <row r="6" s="4" customFormat="1" spans="1:24">
      <c r="A6" s="4">
        <v>16742208434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44541</v>
      </c>
      <c r="G6" s="5">
        <v>44544</v>
      </c>
      <c r="H6" s="4">
        <v>1</v>
      </c>
      <c r="I6" s="4">
        <v>3</v>
      </c>
      <c r="J6" s="4">
        <v>3</v>
      </c>
      <c r="K6" s="4" t="s">
        <v>29</v>
      </c>
      <c r="L6" s="4">
        <v>498</v>
      </c>
      <c r="M6" s="4">
        <v>498</v>
      </c>
      <c r="N6" s="4" t="s">
        <v>46</v>
      </c>
      <c r="O6" s="4" t="s">
        <v>31</v>
      </c>
      <c r="P6" s="4" t="s">
        <v>32</v>
      </c>
      <c r="Q6" s="4">
        <v>0</v>
      </c>
      <c r="R6" s="6">
        <v>44505</v>
      </c>
      <c r="S6" s="5">
        <v>44547</v>
      </c>
      <c r="T6" s="4" t="s">
        <v>33</v>
      </c>
      <c r="U6" s="4">
        <v>498</v>
      </c>
      <c r="V6" s="4">
        <v>0</v>
      </c>
      <c r="W6" s="4">
        <v>0</v>
      </c>
      <c r="X6" s="4">
        <v>2290306</v>
      </c>
    </row>
    <row r="7" s="4" customFormat="1" spans="1:25">
      <c r="A7" s="4">
        <v>16766129761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44543</v>
      </c>
      <c r="G7" s="5">
        <v>44544</v>
      </c>
      <c r="H7" s="4">
        <v>1</v>
      </c>
      <c r="I7" s="4">
        <v>1</v>
      </c>
      <c r="J7" s="4">
        <v>1</v>
      </c>
      <c r="K7" s="4" t="s">
        <v>29</v>
      </c>
      <c r="L7" s="4">
        <v>225</v>
      </c>
      <c r="M7" s="4">
        <v>225</v>
      </c>
      <c r="N7" s="4" t="s">
        <v>49</v>
      </c>
      <c r="O7" s="4" t="s">
        <v>31</v>
      </c>
      <c r="P7" s="4" t="s">
        <v>32</v>
      </c>
      <c r="Q7" s="4">
        <v>0</v>
      </c>
      <c r="R7" s="6">
        <v>44510</v>
      </c>
      <c r="S7" s="5">
        <v>44547</v>
      </c>
      <c r="T7" s="4" t="s">
        <v>33</v>
      </c>
      <c r="U7" s="4">
        <v>225</v>
      </c>
      <c r="V7" s="4">
        <v>0</v>
      </c>
      <c r="W7" s="4">
        <v>0</v>
      </c>
      <c r="X7" s="4">
        <v>2295284</v>
      </c>
      <c r="Y7" s="4">
        <v>75823423</v>
      </c>
    </row>
    <row r="8" s="4" customFormat="1" spans="1:25">
      <c r="A8" s="4">
        <v>16845910174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44543</v>
      </c>
      <c r="G8" s="5">
        <v>44544</v>
      </c>
      <c r="H8" s="4">
        <v>1</v>
      </c>
      <c r="I8" s="4">
        <v>1</v>
      </c>
      <c r="J8" s="4">
        <v>1</v>
      </c>
      <c r="K8" s="4" t="s">
        <v>29</v>
      </c>
      <c r="L8" s="4">
        <v>110</v>
      </c>
      <c r="M8" s="4">
        <v>110</v>
      </c>
      <c r="N8" s="4" t="s">
        <v>52</v>
      </c>
      <c r="O8" s="4" t="s">
        <v>31</v>
      </c>
      <c r="P8" s="4" t="s">
        <v>32</v>
      </c>
      <c r="Q8" s="4">
        <v>0</v>
      </c>
      <c r="R8" s="6">
        <v>44522</v>
      </c>
      <c r="S8" s="5">
        <v>44547</v>
      </c>
      <c r="T8" s="4" t="s">
        <v>33</v>
      </c>
      <c r="U8" s="4">
        <v>110</v>
      </c>
      <c r="V8" s="4">
        <v>0</v>
      </c>
      <c r="W8" s="4">
        <v>0</v>
      </c>
      <c r="X8" s="4">
        <v>2307996</v>
      </c>
      <c r="Y8" s="4">
        <v>1861181367</v>
      </c>
    </row>
    <row r="9" s="4" customFormat="1" spans="1:25">
      <c r="A9" s="4">
        <v>16896612146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44542</v>
      </c>
      <c r="G9" s="5">
        <v>44544</v>
      </c>
      <c r="H9" s="4">
        <v>1</v>
      </c>
      <c r="I9" s="4">
        <v>2</v>
      </c>
      <c r="J9" s="4">
        <v>2</v>
      </c>
      <c r="K9" s="4" t="s">
        <v>29</v>
      </c>
      <c r="L9" s="4">
        <v>396</v>
      </c>
      <c r="M9" s="4">
        <v>396</v>
      </c>
      <c r="N9" s="4" t="s">
        <v>55</v>
      </c>
      <c r="O9" s="4" t="s">
        <v>31</v>
      </c>
      <c r="P9" s="4" t="s">
        <v>32</v>
      </c>
      <c r="Q9" s="4">
        <v>0</v>
      </c>
      <c r="R9" s="6">
        <v>44531</v>
      </c>
      <c r="S9" s="5">
        <v>44547</v>
      </c>
      <c r="T9" s="4" t="s">
        <v>33</v>
      </c>
      <c r="U9" s="4">
        <v>396</v>
      </c>
      <c r="V9" s="4">
        <v>0</v>
      </c>
      <c r="W9" s="4">
        <v>0</v>
      </c>
      <c r="X9" s="4"/>
      <c r="Y9" s="4">
        <v>35757564</v>
      </c>
    </row>
    <row r="10" s="4" customFormat="1" spans="1:25">
      <c r="A10" s="4">
        <v>16905494325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44542</v>
      </c>
      <c r="G10" s="5">
        <v>44544</v>
      </c>
      <c r="H10" s="4">
        <v>1</v>
      </c>
      <c r="I10" s="4">
        <v>2</v>
      </c>
      <c r="J10" s="4">
        <v>2</v>
      </c>
      <c r="K10" s="4" t="s">
        <v>29</v>
      </c>
      <c r="L10" s="4">
        <v>190</v>
      </c>
      <c r="M10" s="4">
        <v>190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44532</v>
      </c>
      <c r="S10" s="5">
        <v>44547</v>
      </c>
      <c r="T10" s="4" t="s">
        <v>33</v>
      </c>
      <c r="U10" s="4">
        <v>190</v>
      </c>
      <c r="V10" s="4">
        <v>0</v>
      </c>
      <c r="W10" s="4">
        <v>0</v>
      </c>
      <c r="X10" s="4">
        <v>2323666</v>
      </c>
      <c r="Y10" s="4">
        <v>5808532</v>
      </c>
    </row>
    <row r="11" s="4" customFormat="1" spans="1:24">
      <c r="A11" s="4">
        <v>16742208434</v>
      </c>
      <c r="B11" s="4" t="s">
        <v>25</v>
      </c>
      <c r="C11" s="4" t="s">
        <v>59</v>
      </c>
      <c r="D11" s="4" t="s">
        <v>44</v>
      </c>
      <c r="E11" s="4" t="s">
        <v>45</v>
      </c>
      <c r="F11" s="5">
        <v>44541</v>
      </c>
      <c r="G11" s="5">
        <v>44544</v>
      </c>
      <c r="H11" s="4">
        <v>1</v>
      </c>
      <c r="I11" s="4">
        <v>3</v>
      </c>
      <c r="J11" s="4">
        <v>3</v>
      </c>
      <c r="K11" s="4" t="s">
        <v>29</v>
      </c>
      <c r="L11" s="4">
        <v>-352.55</v>
      </c>
      <c r="M11" s="4">
        <v>-352.55</v>
      </c>
      <c r="N11" s="4" t="s">
        <v>46</v>
      </c>
      <c r="O11" s="4" t="s">
        <v>31</v>
      </c>
      <c r="P11" s="4" t="s">
        <v>32</v>
      </c>
      <c r="Q11" s="4">
        <v>0</v>
      </c>
      <c r="R11" s="6">
        <v>44505</v>
      </c>
      <c r="S11" s="5">
        <v>44547</v>
      </c>
      <c r="T11" s="4" t="s">
        <v>33</v>
      </c>
      <c r="U11" s="4">
        <v>-352.55</v>
      </c>
      <c r="V11" s="4">
        <v>0</v>
      </c>
      <c r="W11" s="4">
        <v>0</v>
      </c>
      <c r="X11" s="4">
        <v>2290306</v>
      </c>
    </row>
    <row r="12" s="4" customFormat="1" spans="1:24">
      <c r="A12" s="4">
        <v>16929472752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44543</v>
      </c>
      <c r="G12" s="5">
        <v>44544</v>
      </c>
      <c r="H12" s="4">
        <v>1</v>
      </c>
      <c r="I12" s="4">
        <v>1</v>
      </c>
      <c r="J12" s="4">
        <v>1</v>
      </c>
      <c r="K12" s="4" t="s">
        <v>29</v>
      </c>
      <c r="L12" s="4">
        <v>50</v>
      </c>
      <c r="M12" s="4">
        <v>50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44536</v>
      </c>
      <c r="S12" s="5">
        <v>44547</v>
      </c>
      <c r="T12" s="4" t="s">
        <v>33</v>
      </c>
      <c r="U12" s="4">
        <v>50</v>
      </c>
      <c r="V12" s="4">
        <v>0</v>
      </c>
      <c r="W12" s="4">
        <v>0</v>
      </c>
      <c r="X12" s="4">
        <v>2328932</v>
      </c>
    </row>
    <row r="13" s="4" customFormat="1" spans="1:26">
      <c r="A13" s="4">
        <v>16933550105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44543</v>
      </c>
      <c r="G13" s="5">
        <v>44544</v>
      </c>
      <c r="H13" s="4">
        <v>2</v>
      </c>
      <c r="I13" s="4">
        <v>1</v>
      </c>
      <c r="J13" s="4">
        <v>2</v>
      </c>
      <c r="K13" s="4" t="s">
        <v>29</v>
      </c>
      <c r="L13" s="4">
        <v>306</v>
      </c>
      <c r="M13" s="4">
        <v>306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44537</v>
      </c>
      <c r="S13" s="5">
        <v>44547</v>
      </c>
      <c r="T13" s="4" t="s">
        <v>33</v>
      </c>
      <c r="U13" s="4">
        <v>306</v>
      </c>
      <c r="V13" s="4">
        <v>0</v>
      </c>
      <c r="W13" s="4">
        <v>0</v>
      </c>
      <c r="X13" s="4">
        <v>2329668</v>
      </c>
      <c r="Y13" s="4">
        <v>175712</v>
      </c>
      <c r="Z13" s="4">
        <v>715713</v>
      </c>
    </row>
    <row r="14" s="4" customFormat="1" spans="1:24">
      <c r="A14" s="4">
        <v>16939971205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44543</v>
      </c>
      <c r="G14" s="5">
        <v>44544</v>
      </c>
      <c r="H14" s="4">
        <v>1</v>
      </c>
      <c r="I14" s="4">
        <v>1</v>
      </c>
      <c r="J14" s="4">
        <v>1</v>
      </c>
      <c r="K14" s="4" t="s">
        <v>29</v>
      </c>
      <c r="L14" s="4">
        <v>153</v>
      </c>
      <c r="M14" s="4">
        <v>153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44538</v>
      </c>
      <c r="S14" s="5">
        <v>44547</v>
      </c>
      <c r="T14" s="4" t="s">
        <v>33</v>
      </c>
      <c r="U14" s="4">
        <v>153</v>
      </c>
      <c r="V14" s="4">
        <v>0</v>
      </c>
      <c r="W14" s="4">
        <v>0</v>
      </c>
      <c r="X14" s="4">
        <v>2330295</v>
      </c>
    </row>
    <row r="15" s="4" customFormat="1" spans="1:24">
      <c r="A15" s="4">
        <v>16945752959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44543</v>
      </c>
      <c r="G15" s="5">
        <v>44544</v>
      </c>
      <c r="H15" s="4">
        <v>1</v>
      </c>
      <c r="I15" s="4">
        <v>1</v>
      </c>
      <c r="J15" s="4">
        <v>1</v>
      </c>
      <c r="K15" s="4" t="s">
        <v>29</v>
      </c>
      <c r="L15" s="4">
        <v>61</v>
      </c>
      <c r="M15" s="4">
        <v>61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44538</v>
      </c>
      <c r="S15" s="5">
        <v>44547</v>
      </c>
      <c r="T15" s="4" t="s">
        <v>33</v>
      </c>
      <c r="U15" s="4">
        <v>61</v>
      </c>
      <c r="V15" s="4">
        <v>0</v>
      </c>
      <c r="W15" s="4">
        <v>0</v>
      </c>
      <c r="X15" s="4">
        <v>2332015</v>
      </c>
    </row>
    <row r="16" s="4" customFormat="1" spans="1:25">
      <c r="A16" s="4">
        <v>16946541150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44543</v>
      </c>
      <c r="G16" s="5">
        <v>44544</v>
      </c>
      <c r="H16" s="4">
        <v>1</v>
      </c>
      <c r="I16" s="4">
        <v>1</v>
      </c>
      <c r="J16" s="4">
        <v>1</v>
      </c>
      <c r="K16" s="4" t="s">
        <v>29</v>
      </c>
      <c r="L16" s="4">
        <v>79</v>
      </c>
      <c r="M16" s="4">
        <v>79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44539</v>
      </c>
      <c r="S16" s="5">
        <v>44547</v>
      </c>
      <c r="T16" s="4" t="s">
        <v>33</v>
      </c>
      <c r="U16" s="4">
        <v>79</v>
      </c>
      <c r="V16" s="4">
        <v>0</v>
      </c>
      <c r="W16" s="4">
        <v>0</v>
      </c>
      <c r="X16" s="4">
        <v>2332243</v>
      </c>
      <c r="Y16" s="4">
        <v>58148686</v>
      </c>
    </row>
    <row r="17" s="4" customFormat="1" spans="1:24">
      <c r="A17" s="4">
        <v>16946775807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44543</v>
      </c>
      <c r="G17" s="5">
        <v>44544</v>
      </c>
      <c r="H17" s="4">
        <v>1</v>
      </c>
      <c r="I17" s="4">
        <v>1</v>
      </c>
      <c r="J17" s="4">
        <v>1</v>
      </c>
      <c r="K17" s="4" t="s">
        <v>29</v>
      </c>
      <c r="L17" s="4">
        <v>139</v>
      </c>
      <c r="M17" s="4">
        <v>139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44539</v>
      </c>
      <c r="S17" s="5">
        <v>44547</v>
      </c>
      <c r="T17" s="4" t="s">
        <v>33</v>
      </c>
      <c r="U17" s="4">
        <v>139</v>
      </c>
      <c r="V17" s="4">
        <v>0</v>
      </c>
      <c r="W17" s="4">
        <v>0</v>
      </c>
      <c r="X17" s="4">
        <v>2332333</v>
      </c>
    </row>
    <row r="18" s="4" customFormat="1" spans="1:25">
      <c r="A18" s="4">
        <v>16955804631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44543</v>
      </c>
      <c r="G18" s="5">
        <v>44544</v>
      </c>
      <c r="H18" s="4">
        <v>1</v>
      </c>
      <c r="I18" s="4">
        <v>1</v>
      </c>
      <c r="J18" s="4">
        <v>1</v>
      </c>
      <c r="K18" s="4" t="s">
        <v>29</v>
      </c>
      <c r="L18" s="4">
        <v>129</v>
      </c>
      <c r="M18" s="4">
        <v>129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44540</v>
      </c>
      <c r="S18" s="5">
        <v>44547</v>
      </c>
      <c r="T18" s="4" t="s">
        <v>33</v>
      </c>
      <c r="U18" s="4">
        <v>129</v>
      </c>
      <c r="V18" s="4">
        <v>0</v>
      </c>
      <c r="W18" s="4">
        <v>0</v>
      </c>
      <c r="X18" s="4">
        <v>2334545</v>
      </c>
      <c r="Y18" s="4" t="s">
        <v>81</v>
      </c>
    </row>
    <row r="19" s="4" customFormat="1" spans="1:24">
      <c r="A19" s="4">
        <v>16961001618</v>
      </c>
      <c r="B19" s="4" t="s">
        <v>25</v>
      </c>
      <c r="C19" s="4" t="s">
        <v>26</v>
      </c>
      <c r="D19" s="4" t="s">
        <v>82</v>
      </c>
      <c r="E19" s="4" t="s">
        <v>61</v>
      </c>
      <c r="F19" s="5">
        <v>44543</v>
      </c>
      <c r="G19" s="5">
        <v>44544</v>
      </c>
      <c r="H19" s="4">
        <v>1</v>
      </c>
      <c r="I19" s="4">
        <v>1</v>
      </c>
      <c r="J19" s="4">
        <v>1</v>
      </c>
      <c r="K19" s="4" t="s">
        <v>29</v>
      </c>
      <c r="L19" s="4">
        <v>116</v>
      </c>
      <c r="M19" s="4">
        <v>116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44541</v>
      </c>
      <c r="S19" s="5">
        <v>44547</v>
      </c>
      <c r="T19" s="4" t="s">
        <v>33</v>
      </c>
      <c r="U19" s="4">
        <v>116</v>
      </c>
      <c r="V19" s="4">
        <v>0</v>
      </c>
      <c r="W19" s="4">
        <v>0</v>
      </c>
      <c r="X19" s="4">
        <v>2335432</v>
      </c>
    </row>
    <row r="20" s="4" customFormat="1" spans="1:25">
      <c r="A20" s="4">
        <v>16961035559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44543</v>
      </c>
      <c r="G20" s="5">
        <v>44544</v>
      </c>
      <c r="H20" s="4">
        <v>1</v>
      </c>
      <c r="I20" s="4">
        <v>1</v>
      </c>
      <c r="J20" s="4">
        <v>1</v>
      </c>
      <c r="K20" s="4" t="s">
        <v>29</v>
      </c>
      <c r="L20" s="4">
        <v>44</v>
      </c>
      <c r="M20" s="4">
        <v>44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44541</v>
      </c>
      <c r="S20" s="5">
        <v>44547</v>
      </c>
      <c r="T20" s="4" t="s">
        <v>33</v>
      </c>
      <c r="U20" s="4">
        <v>44</v>
      </c>
      <c r="V20" s="4">
        <v>0</v>
      </c>
      <c r="W20" s="4">
        <v>0</v>
      </c>
      <c r="X20" s="4">
        <v>2335448</v>
      </c>
      <c r="Y20" s="4" t="s">
        <v>87</v>
      </c>
    </row>
    <row r="21" s="4" customFormat="1" spans="1:25">
      <c r="A21" s="4">
        <v>16896612146</v>
      </c>
      <c r="B21" s="4" t="s">
        <v>25</v>
      </c>
      <c r="C21" s="4" t="s">
        <v>59</v>
      </c>
      <c r="D21" s="4" t="s">
        <v>53</v>
      </c>
      <c r="E21" s="4" t="s">
        <v>54</v>
      </c>
      <c r="F21" s="5">
        <v>44542</v>
      </c>
      <c r="G21" s="5">
        <v>44544</v>
      </c>
      <c r="H21" s="4">
        <v>1</v>
      </c>
      <c r="I21" s="4">
        <v>2</v>
      </c>
      <c r="J21" s="4">
        <v>2</v>
      </c>
      <c r="K21" s="4" t="s">
        <v>29</v>
      </c>
      <c r="L21" s="4">
        <v>-198</v>
      </c>
      <c r="M21" s="4">
        <v>-198</v>
      </c>
      <c r="N21" s="4" t="s">
        <v>55</v>
      </c>
      <c r="O21" s="4" t="s">
        <v>31</v>
      </c>
      <c r="P21" s="4" t="s">
        <v>32</v>
      </c>
      <c r="Q21" s="4">
        <v>0</v>
      </c>
      <c r="R21" s="6">
        <v>44531</v>
      </c>
      <c r="S21" s="5">
        <v>44547</v>
      </c>
      <c r="T21" s="4" t="s">
        <v>33</v>
      </c>
      <c r="U21" s="4">
        <v>-198</v>
      </c>
      <c r="V21" s="4">
        <v>0</v>
      </c>
      <c r="W21" s="4">
        <v>0</v>
      </c>
      <c r="X21" s="4"/>
      <c r="Y21" s="4">
        <v>35757564</v>
      </c>
    </row>
    <row r="22" s="4" customFormat="1" spans="1:25">
      <c r="A22" s="4">
        <v>16971926637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44543</v>
      </c>
      <c r="G22" s="5">
        <v>44544</v>
      </c>
      <c r="H22" s="4">
        <v>1</v>
      </c>
      <c r="I22" s="4">
        <v>1</v>
      </c>
      <c r="J22" s="4">
        <v>1</v>
      </c>
      <c r="K22" s="4" t="s">
        <v>29</v>
      </c>
      <c r="L22" s="4">
        <v>190</v>
      </c>
      <c r="M22" s="4">
        <v>190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44542</v>
      </c>
      <c r="S22" s="5">
        <v>44547</v>
      </c>
      <c r="T22" s="4" t="s">
        <v>33</v>
      </c>
      <c r="U22" s="4">
        <v>190</v>
      </c>
      <c r="V22" s="4">
        <v>0</v>
      </c>
      <c r="W22" s="4">
        <v>0</v>
      </c>
      <c r="X22" s="4"/>
      <c r="Y22" s="4">
        <v>73707679</v>
      </c>
    </row>
    <row r="23" s="4" customFormat="1" spans="1:23">
      <c r="A23" s="4">
        <v>16972023375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44543</v>
      </c>
      <c r="G23" s="5">
        <v>44544</v>
      </c>
      <c r="H23" s="4">
        <v>1</v>
      </c>
      <c r="I23" s="4">
        <v>1</v>
      </c>
      <c r="J23" s="4">
        <v>1</v>
      </c>
      <c r="K23" s="4" t="s">
        <v>29</v>
      </c>
      <c r="L23" s="4">
        <v>43</v>
      </c>
      <c r="M23" s="4">
        <v>43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44542</v>
      </c>
      <c r="S23" s="5">
        <v>44547</v>
      </c>
      <c r="T23" s="4" t="s">
        <v>33</v>
      </c>
      <c r="U23" s="4">
        <v>43</v>
      </c>
      <c r="V23" s="4">
        <v>0</v>
      </c>
      <c r="W23" s="4">
        <v>0</v>
      </c>
    </row>
    <row r="24" s="4" customFormat="1" spans="1:23">
      <c r="A24" s="4">
        <v>16972023375</v>
      </c>
      <c r="B24" s="4" t="s">
        <v>25</v>
      </c>
      <c r="C24" s="4" t="s">
        <v>94</v>
      </c>
      <c r="D24" s="4" t="s">
        <v>91</v>
      </c>
      <c r="E24" s="4" t="s">
        <v>92</v>
      </c>
      <c r="F24" s="5">
        <v>44543</v>
      </c>
      <c r="G24" s="5">
        <v>44544</v>
      </c>
      <c r="H24" s="4">
        <v>1</v>
      </c>
      <c r="I24" s="4">
        <v>1</v>
      </c>
      <c r="J24" s="4">
        <v>1</v>
      </c>
      <c r="K24" s="4" t="s">
        <v>29</v>
      </c>
      <c r="L24" s="4">
        <v>-43</v>
      </c>
      <c r="M24" s="4">
        <v>-43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44542</v>
      </c>
      <c r="S24" s="5">
        <v>44547</v>
      </c>
      <c r="T24" s="4" t="s">
        <v>33</v>
      </c>
      <c r="U24" s="4">
        <v>-43</v>
      </c>
      <c r="V24" s="4">
        <v>0</v>
      </c>
      <c r="W24" s="4">
        <v>0</v>
      </c>
    </row>
    <row r="25" s="4" customFormat="1" spans="1:25">
      <c r="A25" s="4">
        <v>16974718077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44543</v>
      </c>
      <c r="G25" s="5">
        <v>44544</v>
      </c>
      <c r="H25" s="4">
        <v>1</v>
      </c>
      <c r="I25" s="4">
        <v>1</v>
      </c>
      <c r="J25" s="4">
        <v>1</v>
      </c>
      <c r="K25" s="4" t="s">
        <v>29</v>
      </c>
      <c r="L25" s="4">
        <v>203</v>
      </c>
      <c r="M25" s="4">
        <v>203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44543</v>
      </c>
      <c r="S25" s="5">
        <v>44547</v>
      </c>
      <c r="T25" s="4" t="s">
        <v>33</v>
      </c>
      <c r="U25" s="4">
        <v>203</v>
      </c>
      <c r="V25" s="4">
        <v>0</v>
      </c>
      <c r="W25" s="4">
        <v>0</v>
      </c>
      <c r="X25" s="4">
        <v>2338034</v>
      </c>
      <c r="Y25" s="4">
        <v>73896053</v>
      </c>
    </row>
    <row r="26" s="4" customFormat="1" spans="1:26">
      <c r="A26" s="4">
        <v>16974738847</v>
      </c>
      <c r="B26" s="4" t="s">
        <v>25</v>
      </c>
      <c r="C26" s="4" t="s">
        <v>26</v>
      </c>
      <c r="D26" s="4" t="s">
        <v>98</v>
      </c>
      <c r="E26" s="4" t="s">
        <v>89</v>
      </c>
      <c r="F26" s="5">
        <v>44543</v>
      </c>
      <c r="G26" s="5">
        <v>44544</v>
      </c>
      <c r="H26" s="4">
        <v>2</v>
      </c>
      <c r="I26" s="4">
        <v>1</v>
      </c>
      <c r="J26" s="4">
        <v>2</v>
      </c>
      <c r="K26" s="4" t="s">
        <v>29</v>
      </c>
      <c r="L26" s="4">
        <v>84</v>
      </c>
      <c r="M26" s="4">
        <v>84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44543</v>
      </c>
      <c r="S26" s="5">
        <v>44547</v>
      </c>
      <c r="T26" s="4" t="s">
        <v>33</v>
      </c>
      <c r="U26" s="4">
        <v>84</v>
      </c>
      <c r="V26" s="4">
        <v>0</v>
      </c>
      <c r="W26" s="4">
        <v>0</v>
      </c>
      <c r="X26" s="4">
        <v>2338048</v>
      </c>
      <c r="Y26" s="4">
        <v>331351</v>
      </c>
      <c r="Z26" s="4">
        <v>333781</v>
      </c>
    </row>
    <row r="27" s="4" customFormat="1" spans="1:23">
      <c r="A27" s="4">
        <v>16975561684</v>
      </c>
      <c r="B27" s="4" t="s">
        <v>25</v>
      </c>
      <c r="C27" s="4" t="s">
        <v>26</v>
      </c>
      <c r="D27" s="4" t="s">
        <v>91</v>
      </c>
      <c r="E27" s="4" t="s">
        <v>92</v>
      </c>
      <c r="F27" s="5">
        <v>44543</v>
      </c>
      <c r="G27" s="5">
        <v>44544</v>
      </c>
      <c r="H27" s="4">
        <v>1</v>
      </c>
      <c r="I27" s="4">
        <v>1</v>
      </c>
      <c r="J27" s="4">
        <v>1</v>
      </c>
      <c r="K27" s="4" t="s">
        <v>29</v>
      </c>
      <c r="L27" s="4">
        <v>43</v>
      </c>
      <c r="M27" s="4">
        <v>43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44543</v>
      </c>
      <c r="S27" s="5">
        <v>44547</v>
      </c>
      <c r="T27" s="4" t="s">
        <v>33</v>
      </c>
      <c r="U27" s="4">
        <v>43</v>
      </c>
      <c r="V27" s="4">
        <v>0</v>
      </c>
      <c r="W27" s="4">
        <v>0</v>
      </c>
    </row>
    <row r="28" s="4" customFormat="1" spans="1:23">
      <c r="A28" s="4">
        <v>16975561684</v>
      </c>
      <c r="B28" s="4" t="s">
        <v>25</v>
      </c>
      <c r="C28" s="4" t="s">
        <v>94</v>
      </c>
      <c r="D28" s="4" t="s">
        <v>91</v>
      </c>
      <c r="E28" s="4" t="s">
        <v>92</v>
      </c>
      <c r="F28" s="5">
        <v>44543</v>
      </c>
      <c r="G28" s="5">
        <v>44544</v>
      </c>
      <c r="H28" s="4">
        <v>1</v>
      </c>
      <c r="I28" s="4">
        <v>1</v>
      </c>
      <c r="J28" s="4">
        <v>1</v>
      </c>
      <c r="K28" s="4" t="s">
        <v>29</v>
      </c>
      <c r="L28" s="4">
        <v>-43</v>
      </c>
      <c r="M28" s="4">
        <v>-43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44543</v>
      </c>
      <c r="S28" s="5">
        <v>44547</v>
      </c>
      <c r="T28" s="4" t="s">
        <v>33</v>
      </c>
      <c r="U28" s="4">
        <v>-43</v>
      </c>
      <c r="V28" s="4">
        <v>0</v>
      </c>
      <c r="W28" s="4">
        <v>0</v>
      </c>
    </row>
    <row r="29" s="4" customFormat="1" spans="1:25">
      <c r="A29" s="4">
        <v>16975954406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44543</v>
      </c>
      <c r="G29" s="5">
        <v>44544</v>
      </c>
      <c r="H29" s="4">
        <v>1</v>
      </c>
      <c r="I29" s="4">
        <v>1</v>
      </c>
      <c r="J29" s="4">
        <v>1</v>
      </c>
      <c r="K29" s="4" t="s">
        <v>29</v>
      </c>
      <c r="L29" s="4">
        <v>105</v>
      </c>
      <c r="M29" s="4">
        <v>105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44543</v>
      </c>
      <c r="S29" s="5">
        <v>44547</v>
      </c>
      <c r="T29" s="4" t="s">
        <v>33</v>
      </c>
      <c r="U29" s="4">
        <v>105</v>
      </c>
      <c r="V29" s="4">
        <v>0</v>
      </c>
      <c r="W29" s="4">
        <v>0</v>
      </c>
      <c r="X29" s="4"/>
      <c r="Y29" s="4">
        <v>74125924</v>
      </c>
    </row>
    <row r="30" s="4" customFormat="1" spans="1:24">
      <c r="A30" s="4">
        <v>16975957189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44543</v>
      </c>
      <c r="G30" s="5">
        <v>44544</v>
      </c>
      <c r="H30" s="4">
        <v>1</v>
      </c>
      <c r="I30" s="4">
        <v>1</v>
      </c>
      <c r="J30" s="4">
        <v>1</v>
      </c>
      <c r="K30" s="4" t="s">
        <v>29</v>
      </c>
      <c r="L30" s="4">
        <v>110</v>
      </c>
      <c r="M30" s="4">
        <v>110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44543</v>
      </c>
      <c r="S30" s="5">
        <v>44547</v>
      </c>
      <c r="T30" s="4" t="s">
        <v>33</v>
      </c>
      <c r="U30" s="4">
        <v>110</v>
      </c>
      <c r="V30" s="4">
        <v>0</v>
      </c>
      <c r="W30" s="4">
        <v>0</v>
      </c>
      <c r="X30" s="4">
        <v>2338540</v>
      </c>
    </row>
    <row r="31" s="4" customFormat="1" spans="1:25">
      <c r="A31" s="4">
        <v>16976137761</v>
      </c>
      <c r="B31" s="4" t="s">
        <v>25</v>
      </c>
      <c r="C31" s="4" t="s">
        <v>26</v>
      </c>
      <c r="D31" s="4" t="s">
        <v>107</v>
      </c>
      <c r="E31" s="4" t="s">
        <v>108</v>
      </c>
      <c r="F31" s="5">
        <v>44543</v>
      </c>
      <c r="G31" s="5">
        <v>44544</v>
      </c>
      <c r="H31" s="4">
        <v>1</v>
      </c>
      <c r="I31" s="4">
        <v>1</v>
      </c>
      <c r="J31" s="4">
        <v>1</v>
      </c>
      <c r="K31" s="4" t="s">
        <v>29</v>
      </c>
      <c r="L31" s="4">
        <v>198</v>
      </c>
      <c r="M31" s="4">
        <v>198</v>
      </c>
      <c r="N31" s="4" t="s">
        <v>109</v>
      </c>
      <c r="O31" s="4" t="s">
        <v>31</v>
      </c>
      <c r="P31" s="4" t="s">
        <v>32</v>
      </c>
      <c r="Q31" s="4">
        <v>0</v>
      </c>
      <c r="R31" s="6">
        <v>44543</v>
      </c>
      <c r="S31" s="5">
        <v>44547</v>
      </c>
      <c r="T31" s="4" t="s">
        <v>33</v>
      </c>
      <c r="U31" s="4">
        <v>198</v>
      </c>
      <c r="V31" s="4">
        <v>0</v>
      </c>
      <c r="W31" s="4">
        <v>0</v>
      </c>
      <c r="X31" s="4">
        <v>2338586</v>
      </c>
      <c r="Y31" s="4" t="s">
        <v>110</v>
      </c>
    </row>
    <row r="32" s="4" customFormat="1" spans="1:24">
      <c r="A32" s="4">
        <v>16976530926</v>
      </c>
      <c r="B32" s="4" t="s">
        <v>25</v>
      </c>
      <c r="C32" s="4" t="s">
        <v>26</v>
      </c>
      <c r="D32" s="4" t="s">
        <v>111</v>
      </c>
      <c r="E32" s="4" t="s">
        <v>112</v>
      </c>
      <c r="F32" s="5">
        <v>44543</v>
      </c>
      <c r="G32" s="5">
        <v>44544</v>
      </c>
      <c r="H32" s="4">
        <v>1</v>
      </c>
      <c r="I32" s="4">
        <v>1</v>
      </c>
      <c r="J32" s="4">
        <v>1</v>
      </c>
      <c r="K32" s="4" t="s">
        <v>29</v>
      </c>
      <c r="L32" s="4">
        <v>53</v>
      </c>
      <c r="M32" s="4">
        <v>53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44543</v>
      </c>
      <c r="S32" s="5">
        <v>44547</v>
      </c>
      <c r="T32" s="4" t="s">
        <v>33</v>
      </c>
      <c r="U32" s="4">
        <v>53</v>
      </c>
      <c r="V32" s="4">
        <v>0</v>
      </c>
      <c r="W32" s="4">
        <v>0</v>
      </c>
      <c r="X32" s="4">
        <v>2338725</v>
      </c>
    </row>
    <row r="33" s="4" customFormat="1" spans="1:24">
      <c r="A33" s="4">
        <v>16976648000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44543</v>
      </c>
      <c r="G33" s="5">
        <v>44544</v>
      </c>
      <c r="H33" s="4">
        <v>1</v>
      </c>
      <c r="I33" s="4">
        <v>1</v>
      </c>
      <c r="J33" s="4">
        <v>1</v>
      </c>
      <c r="K33" s="4" t="s">
        <v>29</v>
      </c>
      <c r="L33" s="4">
        <v>25</v>
      </c>
      <c r="M33" s="4">
        <v>25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44543</v>
      </c>
      <c r="S33" s="5">
        <v>44547</v>
      </c>
      <c r="T33" s="4" t="s">
        <v>33</v>
      </c>
      <c r="U33" s="4">
        <v>25</v>
      </c>
      <c r="V33" s="4">
        <v>0</v>
      </c>
      <c r="W33" s="4">
        <v>0</v>
      </c>
      <c r="X33" s="4">
        <v>2338791</v>
      </c>
    </row>
    <row r="34" s="4" customFormat="1" spans="1:23">
      <c r="A34" s="4">
        <v>16977487724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44543</v>
      </c>
      <c r="G34" s="5">
        <v>44544</v>
      </c>
      <c r="H34" s="4">
        <v>1</v>
      </c>
      <c r="I34" s="4">
        <v>1</v>
      </c>
      <c r="J34" s="4">
        <v>1</v>
      </c>
      <c r="K34" s="4" t="s">
        <v>29</v>
      </c>
      <c r="L34" s="4">
        <v>70</v>
      </c>
      <c r="M34" s="4">
        <v>70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44543</v>
      </c>
      <c r="S34" s="5">
        <v>44547</v>
      </c>
      <c r="T34" s="4" t="s">
        <v>33</v>
      </c>
      <c r="U34" s="4">
        <v>70</v>
      </c>
      <c r="V34" s="4">
        <v>0</v>
      </c>
      <c r="W34" s="4">
        <v>0</v>
      </c>
    </row>
    <row r="35" s="4" customFormat="1" spans="1:25">
      <c r="A35" s="4">
        <v>16979865522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44543</v>
      </c>
      <c r="G35" s="5">
        <v>44544</v>
      </c>
      <c r="H35" s="4">
        <v>1</v>
      </c>
      <c r="I35" s="4">
        <v>1</v>
      </c>
      <c r="J35" s="4">
        <v>1</v>
      </c>
      <c r="K35" s="4" t="s">
        <v>29</v>
      </c>
      <c r="L35" s="4">
        <v>72</v>
      </c>
      <c r="M35" s="4">
        <v>72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44543</v>
      </c>
      <c r="S35" s="5">
        <v>44547</v>
      </c>
      <c r="T35" s="4" t="s">
        <v>33</v>
      </c>
      <c r="U35" s="4">
        <v>72</v>
      </c>
      <c r="V35" s="4">
        <v>0</v>
      </c>
      <c r="W35" s="4">
        <v>0</v>
      </c>
      <c r="X35" s="4">
        <v>2339457</v>
      </c>
      <c r="Y35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E47" sqref="E47"/>
    </sheetView>
  </sheetViews>
  <sheetFormatPr defaultColWidth="9" defaultRowHeight="13.5"/>
  <cols>
    <col min="1" max="1" width="13.5" style="4" customWidth="1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hidden="1" spans="1:9">
      <c r="A2" s="4">
        <v>16358526120</v>
      </c>
      <c r="B2" s="5">
        <v>44543</v>
      </c>
      <c r="C2" s="5">
        <v>44544</v>
      </c>
      <c r="D2" s="4">
        <v>78</v>
      </c>
      <c r="E2" s="4" t="str">
        <f>VLOOKUP(A2,HOP!A:L,12,0)</f>
        <v>78.00</v>
      </c>
      <c r="F2" s="4" t="str">
        <f>VLOOKUP(A2,HOP!A:C,3,0)</f>
        <v>2263294</v>
      </c>
      <c r="G2" s="4">
        <f>D2-E2</f>
        <v>0</v>
      </c>
      <c r="H2" s="4" t="str">
        <f>$H$1&amp;F2</f>
        <v>,2263294</v>
      </c>
      <c r="I2" s="4" t="str">
        <f>VLOOKUP(A2,HOP!A:T,20,0)</f>
        <v>直连</v>
      </c>
    </row>
    <row r="3" s="4" customFormat="1" hidden="1" spans="1:9">
      <c r="A3" s="4">
        <v>16486352703</v>
      </c>
      <c r="B3" s="5">
        <v>44540</v>
      </c>
      <c r="C3" s="5">
        <v>44544</v>
      </c>
      <c r="D3" s="4">
        <v>895</v>
      </c>
      <c r="E3" s="4" t="str">
        <f>VLOOKUP(A3,HOP!A:L,12,0)</f>
        <v>895.00</v>
      </c>
      <c r="F3" s="4" t="str">
        <f>VLOOKUP(A3,HOP!A:C,3,0)</f>
        <v>2273844</v>
      </c>
      <c r="G3" s="4">
        <f t="shared" ref="G3:G31" si="0">D3-E3</f>
        <v>0</v>
      </c>
      <c r="H3" s="4" t="str">
        <f t="shared" ref="H3:H31" si="1">$H$1&amp;F3</f>
        <v>,2273844</v>
      </c>
      <c r="I3" s="4" t="str">
        <f>VLOOKUP(A3,HOP!A:T,20,0)</f>
        <v>直连</v>
      </c>
    </row>
    <row r="4" s="4" customFormat="1" hidden="1" spans="1:9">
      <c r="A4" s="4">
        <v>16737550729</v>
      </c>
      <c r="B4" s="5">
        <v>44542</v>
      </c>
      <c r="C4" s="5">
        <v>44544</v>
      </c>
      <c r="D4" s="4">
        <v>52</v>
      </c>
      <c r="E4" s="4" t="str">
        <f>VLOOKUP(A4,HOP!A:L,12,0)</f>
        <v>52.00</v>
      </c>
      <c r="F4" s="4" t="str">
        <f>VLOOKUP(A4,HOP!A:C,3,0)</f>
        <v>2288958</v>
      </c>
      <c r="G4" s="4">
        <f t="shared" si="0"/>
        <v>0</v>
      </c>
      <c r="H4" s="4" t="str">
        <f t="shared" si="1"/>
        <v>,2288958</v>
      </c>
      <c r="I4" s="4" t="str">
        <f>VLOOKUP(A4,HOP!A:T,20,0)</f>
        <v>直连</v>
      </c>
    </row>
    <row r="5" s="4" customFormat="1" hidden="1" spans="1:9">
      <c r="A5" s="4">
        <v>16739763187</v>
      </c>
      <c r="B5" s="5">
        <v>44543</v>
      </c>
      <c r="C5" s="5">
        <v>44544</v>
      </c>
      <c r="D5" s="4">
        <v>137</v>
      </c>
      <c r="E5" s="4" t="str">
        <f>VLOOKUP(A5,HOP!A:L,12,0)</f>
        <v>137.00</v>
      </c>
      <c r="F5" s="4" t="str">
        <f>VLOOKUP(A5,HOP!A:C,3,0)</f>
        <v>2289539</v>
      </c>
      <c r="G5" s="4">
        <f t="shared" si="0"/>
        <v>0</v>
      </c>
      <c r="H5" s="4" t="str">
        <f t="shared" si="1"/>
        <v>,2289539</v>
      </c>
      <c r="I5" s="4" t="str">
        <f>VLOOKUP(A5,HOP!A:T,20,0)</f>
        <v>直连</v>
      </c>
    </row>
    <row r="6" s="4" customFormat="1" spans="1:10">
      <c r="A6" s="4">
        <v>16742208434</v>
      </c>
      <c r="B6" s="5">
        <v>44541</v>
      </c>
      <c r="C6" s="5">
        <v>44544</v>
      </c>
      <c r="D6" s="4">
        <v>145.45</v>
      </c>
      <c r="E6" s="4" t="str">
        <f>VLOOKUP(A6,HOP!A:L,12,0)</f>
        <v>166.00</v>
      </c>
      <c r="F6" s="4" t="str">
        <f>VLOOKUP(A6,HOP!A:C,3,0)</f>
        <v>2290306</v>
      </c>
      <c r="G6" s="4">
        <f t="shared" si="0"/>
        <v>-20.55</v>
      </c>
      <c r="H6" s="4" t="str">
        <f t="shared" si="1"/>
        <v>,2290306</v>
      </c>
      <c r="I6" s="4" t="str">
        <f>VLOOKUP(A6,HOP!A:T,20,0)</f>
        <v>直连</v>
      </c>
      <c r="J6" s="4" t="s">
        <v>125</v>
      </c>
    </row>
    <row r="7" s="4" customFormat="1" hidden="1" spans="1:9">
      <c r="A7" s="4">
        <v>16766129761</v>
      </c>
      <c r="B7" s="5">
        <v>44543</v>
      </c>
      <c r="C7" s="5">
        <v>44544</v>
      </c>
      <c r="D7" s="4">
        <v>225</v>
      </c>
      <c r="E7" s="4" t="str">
        <f>VLOOKUP(A7,HOP!A:L,12,0)</f>
        <v>225.00</v>
      </c>
      <c r="F7" s="4" t="str">
        <f>VLOOKUP(A7,HOP!A:C,3,0)</f>
        <v>2295284</v>
      </c>
      <c r="G7" s="4">
        <f t="shared" si="0"/>
        <v>0</v>
      </c>
      <c r="H7" s="4" t="str">
        <f t="shared" si="1"/>
        <v>,2295284</v>
      </c>
      <c r="I7" s="4" t="str">
        <f>VLOOKUP(A7,HOP!A:T,20,0)</f>
        <v>直连</v>
      </c>
    </row>
    <row r="8" s="4" customFormat="1" hidden="1" spans="1:9">
      <c r="A8" s="4">
        <v>16845910174</v>
      </c>
      <c r="B8" s="5">
        <v>44543</v>
      </c>
      <c r="C8" s="5">
        <v>44544</v>
      </c>
      <c r="D8" s="4">
        <v>110</v>
      </c>
      <c r="E8" s="4" t="str">
        <f>VLOOKUP(A8,HOP!A:L,12,0)</f>
        <v>110.00</v>
      </c>
      <c r="F8" s="4" t="str">
        <f>VLOOKUP(A8,HOP!A:C,3,0)</f>
        <v>2307996</v>
      </c>
      <c r="G8" s="4">
        <f t="shared" si="0"/>
        <v>0</v>
      </c>
      <c r="H8" s="4" t="str">
        <f t="shared" si="1"/>
        <v>,2307996</v>
      </c>
      <c r="I8" s="4" t="str">
        <f>VLOOKUP(A8,HOP!A:T,20,0)</f>
        <v>直连</v>
      </c>
    </row>
    <row r="9" s="4" customFormat="1" spans="1:10">
      <c r="A9" s="4">
        <v>16896612146</v>
      </c>
      <c r="B9" s="5">
        <v>44542</v>
      </c>
      <c r="C9" s="5">
        <v>44544</v>
      </c>
      <c r="D9" s="4">
        <v>198</v>
      </c>
      <c r="E9" s="4" t="str">
        <f>VLOOKUP(A9,HOP!A:L,12,0)</f>
        <v>197.49</v>
      </c>
      <c r="F9" s="4" t="str">
        <f>VLOOKUP(A9,HOP!A:C,3,0)</f>
        <v>2320581</v>
      </c>
      <c r="G9" s="4">
        <f t="shared" si="0"/>
        <v>0.509999999999991</v>
      </c>
      <c r="H9" s="4" t="str">
        <f t="shared" si="1"/>
        <v>,2320581</v>
      </c>
      <c r="I9" s="4" t="str">
        <f>VLOOKUP(A9,HOP!A:T,20,0)</f>
        <v>直连</v>
      </c>
      <c r="J9" s="4" t="s">
        <v>126</v>
      </c>
    </row>
    <row r="10" s="4" customFormat="1" hidden="1" spans="1:9">
      <c r="A10" s="4">
        <v>16905494325</v>
      </c>
      <c r="B10" s="5">
        <v>44542</v>
      </c>
      <c r="C10" s="5">
        <v>44544</v>
      </c>
      <c r="D10" s="4">
        <v>190</v>
      </c>
      <c r="E10" s="4" t="str">
        <f>VLOOKUP(A10,HOP!A:L,12,0)</f>
        <v>190.00</v>
      </c>
      <c r="F10" s="4" t="str">
        <f>VLOOKUP(A10,HOP!A:C,3,0)</f>
        <v>2323666</v>
      </c>
      <c r="G10" s="4">
        <f t="shared" si="0"/>
        <v>0</v>
      </c>
      <c r="H10" s="4" t="str">
        <f t="shared" si="1"/>
        <v>,2323666</v>
      </c>
      <c r="I10" s="4" t="str">
        <f>VLOOKUP(A10,HOP!A:T,20,0)</f>
        <v>直连</v>
      </c>
    </row>
    <row r="11" s="4" customFormat="1" hidden="1" spans="1:9">
      <c r="A11" s="4">
        <v>16929472752</v>
      </c>
      <c r="B11" s="5">
        <v>44543</v>
      </c>
      <c r="C11" s="5">
        <v>44544</v>
      </c>
      <c r="D11" s="4">
        <v>50</v>
      </c>
      <c r="E11" s="4" t="str">
        <f>VLOOKUP(A11,HOP!A:L,12,0)</f>
        <v>50.00</v>
      </c>
      <c r="F11" s="4" t="str">
        <f>VLOOKUP(A11,HOP!A:C,3,0)</f>
        <v>2328932</v>
      </c>
      <c r="G11" s="4">
        <f t="shared" si="0"/>
        <v>0</v>
      </c>
      <c r="H11" s="4" t="str">
        <f t="shared" si="1"/>
        <v>,2328932</v>
      </c>
      <c r="I11" s="4" t="str">
        <f>VLOOKUP(A11,HOP!A:T,20,0)</f>
        <v>直连</v>
      </c>
    </row>
    <row r="12" s="4" customFormat="1" hidden="1" spans="1:9">
      <c r="A12" s="4">
        <v>16933550105</v>
      </c>
      <c r="B12" s="5">
        <v>44543</v>
      </c>
      <c r="C12" s="5">
        <v>44544</v>
      </c>
      <c r="D12" s="4">
        <v>306</v>
      </c>
      <c r="E12" s="4" t="str">
        <f>VLOOKUP(A12,HOP!A:L,12,0)</f>
        <v>306.00</v>
      </c>
      <c r="F12" s="4" t="str">
        <f>VLOOKUP(A12,HOP!A:C,3,0)</f>
        <v>2329668</v>
      </c>
      <c r="G12" s="4">
        <f t="shared" si="0"/>
        <v>0</v>
      </c>
      <c r="H12" s="4" t="str">
        <f t="shared" si="1"/>
        <v>,2329668</v>
      </c>
      <c r="I12" s="4" t="str">
        <f>VLOOKUP(A12,HOP!A:T,20,0)</f>
        <v>直连</v>
      </c>
    </row>
    <row r="13" s="4" customFormat="1" hidden="1" spans="1:9">
      <c r="A13" s="4">
        <v>16939971205</v>
      </c>
      <c r="B13" s="5">
        <v>44543</v>
      </c>
      <c r="C13" s="5">
        <v>44544</v>
      </c>
      <c r="D13" s="4">
        <v>153</v>
      </c>
      <c r="E13" s="4" t="str">
        <f>VLOOKUP(A13,HOP!A:L,12,0)</f>
        <v>153.00</v>
      </c>
      <c r="F13" s="4" t="str">
        <f>VLOOKUP(A13,HOP!A:C,3,0)</f>
        <v>2330295</v>
      </c>
      <c r="G13" s="4">
        <f t="shared" si="0"/>
        <v>0</v>
      </c>
      <c r="H13" s="4" t="str">
        <f t="shared" si="1"/>
        <v>,2330295</v>
      </c>
      <c r="I13" s="4" t="str">
        <f>VLOOKUP(A13,HOP!A:T,20,0)</f>
        <v>直连</v>
      </c>
    </row>
    <row r="14" s="4" customFormat="1" hidden="1" spans="1:9">
      <c r="A14" s="4">
        <v>16945752959</v>
      </c>
      <c r="B14" s="5">
        <v>44543</v>
      </c>
      <c r="C14" s="5">
        <v>44544</v>
      </c>
      <c r="D14" s="4">
        <v>61</v>
      </c>
      <c r="E14" s="4" t="str">
        <f>VLOOKUP(A14,HOP!A:L,12,0)</f>
        <v>61.00</v>
      </c>
      <c r="F14" s="4" t="str">
        <f>VLOOKUP(A14,HOP!A:C,3,0)</f>
        <v>2332015</v>
      </c>
      <c r="G14" s="4">
        <f t="shared" si="0"/>
        <v>0</v>
      </c>
      <c r="H14" s="4" t="str">
        <f t="shared" si="1"/>
        <v>,2332015</v>
      </c>
      <c r="I14" s="4" t="str">
        <f>VLOOKUP(A14,HOP!A:T,20,0)</f>
        <v>直连</v>
      </c>
    </row>
    <row r="15" s="4" customFormat="1" hidden="1" spans="1:9">
      <c r="A15" s="4">
        <v>16946541150</v>
      </c>
      <c r="B15" s="5">
        <v>44543</v>
      </c>
      <c r="C15" s="5">
        <v>44544</v>
      </c>
      <c r="D15" s="4">
        <v>79</v>
      </c>
      <c r="E15" s="4" t="str">
        <f>VLOOKUP(A15,HOP!A:L,12,0)</f>
        <v>79.00</v>
      </c>
      <c r="F15" s="4" t="str">
        <f>VLOOKUP(A15,HOP!A:C,3,0)</f>
        <v>2332243</v>
      </c>
      <c r="G15" s="4">
        <f t="shared" si="0"/>
        <v>0</v>
      </c>
      <c r="H15" s="4" t="str">
        <f t="shared" si="1"/>
        <v>,2332243</v>
      </c>
      <c r="I15" s="4" t="str">
        <f>VLOOKUP(A15,HOP!A:T,20,0)</f>
        <v>直连</v>
      </c>
    </row>
    <row r="16" s="4" customFormat="1" hidden="1" spans="1:9">
      <c r="A16" s="4">
        <v>16946775807</v>
      </c>
      <c r="B16" s="5">
        <v>44543</v>
      </c>
      <c r="C16" s="5">
        <v>44544</v>
      </c>
      <c r="D16" s="4">
        <v>139</v>
      </c>
      <c r="E16" s="4" t="str">
        <f>VLOOKUP(A16,HOP!A:L,12,0)</f>
        <v>139.00</v>
      </c>
      <c r="F16" s="4" t="str">
        <f>VLOOKUP(A16,HOP!A:C,3,0)</f>
        <v>2332333</v>
      </c>
      <c r="G16" s="4">
        <f t="shared" si="0"/>
        <v>0</v>
      </c>
      <c r="H16" s="4" t="str">
        <f t="shared" si="1"/>
        <v>,2332333</v>
      </c>
      <c r="I16" s="4" t="str">
        <f>VLOOKUP(A16,HOP!A:T,20,0)</f>
        <v>直连</v>
      </c>
    </row>
    <row r="17" s="4" customFormat="1" hidden="1" spans="1:9">
      <c r="A17" s="4">
        <v>16955804631</v>
      </c>
      <c r="B17" s="5">
        <v>44543</v>
      </c>
      <c r="C17" s="5">
        <v>44544</v>
      </c>
      <c r="D17" s="4">
        <v>129</v>
      </c>
      <c r="E17" s="4" t="str">
        <f>VLOOKUP(A17,HOP!A:L,12,0)</f>
        <v>129.00</v>
      </c>
      <c r="F17" s="4" t="str">
        <f>VLOOKUP(A17,HOP!A:C,3,0)</f>
        <v>2334545</v>
      </c>
      <c r="G17" s="4">
        <f t="shared" si="0"/>
        <v>0</v>
      </c>
      <c r="H17" s="4" t="str">
        <f t="shared" si="1"/>
        <v>,2334545</v>
      </c>
      <c r="I17" s="4" t="str">
        <f>VLOOKUP(A17,HOP!A:T,20,0)</f>
        <v>直连</v>
      </c>
    </row>
    <row r="18" s="4" customFormat="1" hidden="1" spans="1:9">
      <c r="A18" s="4">
        <v>16961001618</v>
      </c>
      <c r="B18" s="5">
        <v>44543</v>
      </c>
      <c r="C18" s="5">
        <v>44544</v>
      </c>
      <c r="D18" s="4">
        <v>116</v>
      </c>
      <c r="E18" s="4" t="str">
        <f>VLOOKUP(A18,HOP!A:L,12,0)</f>
        <v>116.00</v>
      </c>
      <c r="F18" s="4" t="str">
        <f>VLOOKUP(A18,HOP!A:C,3,0)</f>
        <v>2335432</v>
      </c>
      <c r="G18" s="4">
        <f t="shared" si="0"/>
        <v>0</v>
      </c>
      <c r="H18" s="4" t="str">
        <f t="shared" si="1"/>
        <v>,2335432</v>
      </c>
      <c r="I18" s="4" t="str">
        <f>VLOOKUP(A18,HOP!A:T,20,0)</f>
        <v>直连</v>
      </c>
    </row>
    <row r="19" s="4" customFormat="1" hidden="1" spans="1:9">
      <c r="A19" s="4">
        <v>16961035559</v>
      </c>
      <c r="B19" s="5">
        <v>44543</v>
      </c>
      <c r="C19" s="5">
        <v>44544</v>
      </c>
      <c r="D19" s="4">
        <v>44</v>
      </c>
      <c r="E19" s="4" t="str">
        <f>VLOOKUP(A19,HOP!A:L,12,0)</f>
        <v>44.00</v>
      </c>
      <c r="F19" s="4" t="str">
        <f>VLOOKUP(A19,HOP!A:C,3,0)</f>
        <v>2335448</v>
      </c>
      <c r="G19" s="4">
        <f t="shared" si="0"/>
        <v>0</v>
      </c>
      <c r="H19" s="4" t="str">
        <f t="shared" si="1"/>
        <v>,2335448</v>
      </c>
      <c r="I19" s="4" t="str">
        <f>VLOOKUP(A19,HOP!A:T,20,0)</f>
        <v>直连</v>
      </c>
    </row>
    <row r="20" s="4" customFormat="1" hidden="1" spans="1:9">
      <c r="A20" s="4">
        <v>16971926637</v>
      </c>
      <c r="B20" s="5">
        <v>44543</v>
      </c>
      <c r="C20" s="5">
        <v>44544</v>
      </c>
      <c r="D20" s="4">
        <v>190</v>
      </c>
      <c r="E20" s="4" t="str">
        <f>VLOOKUP(A20,HOP!A:L,12,0)</f>
        <v>190.00</v>
      </c>
      <c r="F20" s="4" t="str">
        <f>VLOOKUP(A20,HOP!A:C,3,0)</f>
        <v>2337881</v>
      </c>
      <c r="G20" s="4">
        <f t="shared" si="0"/>
        <v>0</v>
      </c>
      <c r="H20" s="4" t="str">
        <f t="shared" si="1"/>
        <v>,2337881</v>
      </c>
      <c r="I20" s="4" t="str">
        <f>VLOOKUP(A20,HOP!A:T,20,0)</f>
        <v>直连</v>
      </c>
    </row>
    <row r="21" s="4" customFormat="1" hidden="1" spans="1:9">
      <c r="A21" s="4">
        <v>16972023375</v>
      </c>
      <c r="B21" s="5">
        <v>44543</v>
      </c>
      <c r="C21" s="5">
        <v>44544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16974718077</v>
      </c>
      <c r="B22" s="5">
        <v>44543</v>
      </c>
      <c r="C22" s="5">
        <v>44544</v>
      </c>
      <c r="D22" s="4">
        <v>203</v>
      </c>
      <c r="E22" s="4" t="str">
        <f>VLOOKUP(A22,HOP!A:L,12,0)</f>
        <v>203.00</v>
      </c>
      <c r="F22" s="4" t="str">
        <f>VLOOKUP(A22,HOP!A:C,3,0)</f>
        <v>2338034</v>
      </c>
      <c r="G22" s="4">
        <f t="shared" si="0"/>
        <v>0</v>
      </c>
      <c r="H22" s="4" t="str">
        <f t="shared" si="1"/>
        <v>,2338034</v>
      </c>
      <c r="I22" s="4" t="str">
        <f>VLOOKUP(A22,HOP!A:T,20,0)</f>
        <v>直连</v>
      </c>
    </row>
    <row r="23" s="4" customFormat="1" hidden="1" spans="1:9">
      <c r="A23" s="4">
        <v>16974738847</v>
      </c>
      <c r="B23" s="5">
        <v>44543</v>
      </c>
      <c r="C23" s="5">
        <v>44544</v>
      </c>
      <c r="D23" s="4">
        <v>84</v>
      </c>
      <c r="E23" s="4" t="str">
        <f>VLOOKUP(A23,HOP!A:L,12,0)</f>
        <v>84.00</v>
      </c>
      <c r="F23" s="4" t="str">
        <f>VLOOKUP(A23,HOP!A:C,3,0)</f>
        <v>2338048</v>
      </c>
      <c r="G23" s="4">
        <f t="shared" si="0"/>
        <v>0</v>
      </c>
      <c r="H23" s="4" t="str">
        <f t="shared" si="1"/>
        <v>,2338048</v>
      </c>
      <c r="I23" s="4" t="str">
        <f>VLOOKUP(A23,HOP!A:T,20,0)</f>
        <v>直连</v>
      </c>
    </row>
    <row r="24" s="4" customFormat="1" hidden="1" spans="1:9">
      <c r="A24" s="4">
        <v>16975561684</v>
      </c>
      <c r="B24" s="5">
        <v>44543</v>
      </c>
      <c r="C24" s="5">
        <v>44544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16975954406</v>
      </c>
      <c r="B25" s="5">
        <v>44543</v>
      </c>
      <c r="C25" s="5">
        <v>44544</v>
      </c>
      <c r="D25" s="4">
        <v>105</v>
      </c>
      <c r="E25" s="4" t="str">
        <f>VLOOKUP(A25,HOP!A:L,12,0)</f>
        <v>105.00</v>
      </c>
      <c r="F25" s="4" t="str">
        <f>VLOOKUP(A25,HOP!A:C,3,0)</f>
        <v>2338539</v>
      </c>
      <c r="G25" s="4">
        <f t="shared" si="0"/>
        <v>0</v>
      </c>
      <c r="H25" s="4" t="str">
        <f t="shared" si="1"/>
        <v>,2338539</v>
      </c>
      <c r="I25" s="4" t="str">
        <f>VLOOKUP(A25,HOP!A:T,20,0)</f>
        <v>直连</v>
      </c>
    </row>
    <row r="26" s="4" customFormat="1" hidden="1" spans="1:9">
      <c r="A26" s="4">
        <v>16975957189</v>
      </c>
      <c r="B26" s="5">
        <v>44543</v>
      </c>
      <c r="C26" s="5">
        <v>44544</v>
      </c>
      <c r="D26" s="4">
        <v>110</v>
      </c>
      <c r="E26" s="4" t="str">
        <f>VLOOKUP(A26,HOP!A:L,12,0)</f>
        <v>110.00</v>
      </c>
      <c r="F26" s="4" t="str">
        <f>VLOOKUP(A26,HOP!A:C,3,0)</f>
        <v>2338540</v>
      </c>
      <c r="G26" s="4">
        <f t="shared" si="0"/>
        <v>0</v>
      </c>
      <c r="H26" s="4" t="str">
        <f t="shared" si="1"/>
        <v>,2338540</v>
      </c>
      <c r="I26" s="4" t="str">
        <f>VLOOKUP(A26,HOP!A:T,20,0)</f>
        <v>直连</v>
      </c>
    </row>
    <row r="27" s="4" customFormat="1" hidden="1" spans="1:9">
      <c r="A27" s="4">
        <v>16976137761</v>
      </c>
      <c r="B27" s="5">
        <v>44543</v>
      </c>
      <c r="C27" s="5">
        <v>44544</v>
      </c>
      <c r="D27" s="4">
        <v>198</v>
      </c>
      <c r="E27" s="4" t="str">
        <f>VLOOKUP(A27,HOP!A:L,12,0)</f>
        <v>198.00</v>
      </c>
      <c r="F27" s="4" t="str">
        <f>VLOOKUP(A27,HOP!A:C,3,0)</f>
        <v>2338586</v>
      </c>
      <c r="G27" s="4">
        <f t="shared" si="0"/>
        <v>0</v>
      </c>
      <c r="H27" s="4" t="str">
        <f t="shared" si="1"/>
        <v>,2338586</v>
      </c>
      <c r="I27" s="4" t="str">
        <f>VLOOKUP(A27,HOP!A:T,20,0)</f>
        <v>直连</v>
      </c>
    </row>
    <row r="28" s="4" customFormat="1" hidden="1" spans="1:9">
      <c r="A28" s="4">
        <v>16976530926</v>
      </c>
      <c r="B28" s="5">
        <v>44543</v>
      </c>
      <c r="C28" s="5">
        <v>44544</v>
      </c>
      <c r="D28" s="4">
        <v>53</v>
      </c>
      <c r="E28" s="4" t="str">
        <f>VLOOKUP(A28,HOP!A:L,12,0)</f>
        <v>53.00</v>
      </c>
      <c r="F28" s="4" t="str">
        <f>VLOOKUP(A28,HOP!A:C,3,0)</f>
        <v>2338725</v>
      </c>
      <c r="G28" s="4">
        <f t="shared" si="0"/>
        <v>0</v>
      </c>
      <c r="H28" s="4" t="str">
        <f t="shared" si="1"/>
        <v>,2338725</v>
      </c>
      <c r="I28" s="4" t="str">
        <f>VLOOKUP(A28,HOP!A:T,20,0)</f>
        <v>直连</v>
      </c>
    </row>
    <row r="29" s="4" customFormat="1" hidden="1" spans="1:9">
      <c r="A29" s="4">
        <v>16976648000</v>
      </c>
      <c r="B29" s="5">
        <v>44543</v>
      </c>
      <c r="C29" s="5">
        <v>44544</v>
      </c>
      <c r="D29" s="4">
        <v>25</v>
      </c>
      <c r="E29" s="4" t="str">
        <f>VLOOKUP(A29,HOP!A:L,12,0)</f>
        <v>25.00</v>
      </c>
      <c r="F29" s="4" t="str">
        <f>VLOOKUP(A29,HOP!A:C,3,0)</f>
        <v>2338791</v>
      </c>
      <c r="G29" s="4">
        <f t="shared" si="0"/>
        <v>0</v>
      </c>
      <c r="H29" s="4" t="str">
        <f t="shared" si="1"/>
        <v>,2338791</v>
      </c>
      <c r="I29" s="4" t="str">
        <f>VLOOKUP(A29,HOP!A:T,20,0)</f>
        <v>直连</v>
      </c>
    </row>
    <row r="30" s="4" customFormat="1" hidden="1" spans="1:9">
      <c r="A30" s="4">
        <v>16977487724</v>
      </c>
      <c r="B30" s="5">
        <v>44543</v>
      </c>
      <c r="C30" s="5">
        <v>44544</v>
      </c>
      <c r="D30" s="4">
        <v>70</v>
      </c>
      <c r="E30" s="4" t="str">
        <f>VLOOKUP(A30,HOP!A:L,12,0)</f>
        <v>70.00</v>
      </c>
      <c r="F30" s="4" t="str">
        <f>VLOOKUP(A30,HOP!A:C,3,0)</f>
        <v>2339287</v>
      </c>
      <c r="G30" s="4">
        <f t="shared" si="0"/>
        <v>0</v>
      </c>
      <c r="H30" s="4" t="str">
        <f t="shared" si="1"/>
        <v>,2339287</v>
      </c>
      <c r="I30" s="4" t="str">
        <f>VLOOKUP(A30,HOP!A:T,20,0)</f>
        <v>直连</v>
      </c>
    </row>
    <row r="31" s="4" customFormat="1" hidden="1" spans="1:9">
      <c r="A31" s="4">
        <v>16979865522</v>
      </c>
      <c r="B31" s="5">
        <v>44543</v>
      </c>
      <c r="C31" s="5">
        <v>44544</v>
      </c>
      <c r="D31" s="4">
        <v>72</v>
      </c>
      <c r="E31" s="4" t="str">
        <f>VLOOKUP(A31,HOP!A:L,12,0)</f>
        <v>72.00</v>
      </c>
      <c r="F31" s="4" t="str">
        <f>VLOOKUP(A31,HOP!A:C,3,0)</f>
        <v>2339457</v>
      </c>
      <c r="G31" s="4">
        <f t="shared" si="0"/>
        <v>0</v>
      </c>
      <c r="H31" s="4" t="str">
        <f t="shared" si="1"/>
        <v>,2339457</v>
      </c>
      <c r="I31" s="4" t="str">
        <f>VLOOKUP(A31,HOP!A:T,20,0)</f>
        <v>直连</v>
      </c>
    </row>
    <row r="33" spans="4:4">
      <c r="D33" s="4">
        <f>SUM(D2:D32)</f>
        <v>4217.45</v>
      </c>
    </row>
    <row r="37" spans="1:5">
      <c r="A37" s="4" t="s">
        <v>127</v>
      </c>
      <c r="D37" s="4">
        <v>4216.94</v>
      </c>
      <c r="E37" s="4">
        <v>32901.2</v>
      </c>
    </row>
    <row r="38" spans="1:5">
      <c r="A38" s="4" t="s">
        <v>128</v>
      </c>
      <c r="D38" s="4">
        <v>0.51</v>
      </c>
      <c r="E38" s="4">
        <v>3.98</v>
      </c>
    </row>
    <row r="39" spans="1:5">
      <c r="A39" s="4" t="s">
        <v>129</v>
      </c>
      <c r="D39" s="4">
        <f>SUBTOTAL(9,D37:D38)</f>
        <v>4217.45</v>
      </c>
      <c r="E39" s="4">
        <f>SUBTOTAL(9,E37:E38)</f>
        <v>32905.18</v>
      </c>
    </row>
    <row r="40" spans="1:1">
      <c r="A40" s="4" t="s">
        <v>130</v>
      </c>
    </row>
  </sheetData>
  <autoFilter ref="A1:XFD40">
    <filterColumn colId="3">
      <filters blank="1">
        <filter val="50"/>
        <filter val="110"/>
        <filter val="190"/>
        <filter val="52"/>
        <filter val="53"/>
        <filter val="153"/>
        <filter val="895"/>
        <filter val="4217.45"/>
        <filter val="116"/>
        <filter val="198"/>
        <filter val="61"/>
        <filter val="25"/>
        <filter val="225"/>
        <filter val="129"/>
        <filter val="70"/>
        <filter val="72"/>
        <filter val="137"/>
        <filter val="78"/>
        <filter val="79"/>
        <filter val="139"/>
        <filter val="203"/>
        <filter val="44"/>
        <filter val="84"/>
        <filter val="105"/>
        <filter val="145.45"/>
        <filter val="306"/>
      </filters>
    </filterColumn>
    <filterColumn colId="6">
      <filters blank="1">
        <filter val="0.51"/>
        <filter val="-20.5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</row>
    <row r="2" s="1" customFormat="1" spans="1:20">
      <c r="A2" s="3">
        <v>16979865522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148</v>
      </c>
      <c r="G2" s="1" t="s">
        <v>152</v>
      </c>
      <c r="H2" s="1" t="s">
        <v>153</v>
      </c>
      <c r="I2" s="1" t="s">
        <v>154</v>
      </c>
      <c r="J2" s="1" t="s">
        <v>29</v>
      </c>
      <c r="K2" s="1" t="s">
        <v>155</v>
      </c>
      <c r="L2" s="1" t="s">
        <v>155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</row>
    <row r="3" s="1" customFormat="1" spans="1:20">
      <c r="A3" s="3">
        <v>16977487724</v>
      </c>
      <c r="B3" s="1" t="s">
        <v>148</v>
      </c>
      <c r="C3" s="1" t="s">
        <v>163</v>
      </c>
      <c r="D3" s="1" t="s">
        <v>164</v>
      </c>
      <c r="E3" s="1" t="s">
        <v>165</v>
      </c>
      <c r="F3" s="1" t="s">
        <v>148</v>
      </c>
      <c r="G3" s="1" t="s">
        <v>152</v>
      </c>
      <c r="H3" s="1" t="s">
        <v>153</v>
      </c>
      <c r="I3" s="1" t="s">
        <v>166</v>
      </c>
      <c r="J3" s="1" t="s">
        <v>29</v>
      </c>
      <c r="K3" s="1" t="s">
        <v>167</v>
      </c>
      <c r="L3" s="1" t="s">
        <v>167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168</v>
      </c>
      <c r="R3" s="1" t="s">
        <v>160</v>
      </c>
      <c r="S3" s="1" t="s">
        <v>161</v>
      </c>
      <c r="T3" s="1" t="s">
        <v>162</v>
      </c>
    </row>
    <row r="4" s="1" customFormat="1" spans="1:20">
      <c r="A4" s="3">
        <v>16976648000</v>
      </c>
      <c r="B4" s="1" t="s">
        <v>148</v>
      </c>
      <c r="C4" s="1" t="s">
        <v>169</v>
      </c>
      <c r="D4" s="1" t="s">
        <v>170</v>
      </c>
      <c r="E4" s="1" t="s">
        <v>171</v>
      </c>
      <c r="F4" s="1" t="s">
        <v>148</v>
      </c>
      <c r="G4" s="1" t="s">
        <v>152</v>
      </c>
      <c r="H4" s="1" t="s">
        <v>153</v>
      </c>
      <c r="I4" s="1" t="s">
        <v>172</v>
      </c>
      <c r="J4" s="1" t="s">
        <v>29</v>
      </c>
      <c r="K4" s="1" t="s">
        <v>173</v>
      </c>
      <c r="L4" s="1" t="s">
        <v>173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174</v>
      </c>
      <c r="R4" s="1" t="s">
        <v>160</v>
      </c>
      <c r="S4" s="1" t="s">
        <v>161</v>
      </c>
      <c r="T4" s="1" t="s">
        <v>162</v>
      </c>
    </row>
    <row r="5" s="1" customFormat="1" spans="1:20">
      <c r="A5" s="3">
        <v>16976530926</v>
      </c>
      <c r="B5" s="1" t="s">
        <v>148</v>
      </c>
      <c r="C5" s="1" t="s">
        <v>175</v>
      </c>
      <c r="D5" s="1" t="s">
        <v>176</v>
      </c>
      <c r="E5" s="1" t="s">
        <v>177</v>
      </c>
      <c r="F5" s="1" t="s">
        <v>148</v>
      </c>
      <c r="G5" s="1" t="s">
        <v>152</v>
      </c>
      <c r="H5" s="1" t="s">
        <v>153</v>
      </c>
      <c r="I5" s="1" t="s">
        <v>178</v>
      </c>
      <c r="J5" s="1" t="s">
        <v>29</v>
      </c>
      <c r="K5" s="1" t="s">
        <v>179</v>
      </c>
      <c r="L5" s="1" t="s">
        <v>179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180</v>
      </c>
      <c r="R5" s="1" t="s">
        <v>160</v>
      </c>
      <c r="S5" s="1" t="s">
        <v>161</v>
      </c>
      <c r="T5" s="1" t="s">
        <v>162</v>
      </c>
    </row>
    <row r="6" s="1" customFormat="1" spans="1:20">
      <c r="A6" s="3">
        <v>16976137761</v>
      </c>
      <c r="B6" s="1" t="s">
        <v>148</v>
      </c>
      <c r="C6" s="1" t="s">
        <v>181</v>
      </c>
      <c r="D6" s="1" t="s">
        <v>182</v>
      </c>
      <c r="E6" s="1" t="s">
        <v>183</v>
      </c>
      <c r="F6" s="1" t="s">
        <v>148</v>
      </c>
      <c r="G6" s="1" t="s">
        <v>152</v>
      </c>
      <c r="H6" s="1" t="s">
        <v>153</v>
      </c>
      <c r="I6" s="1" t="s">
        <v>184</v>
      </c>
      <c r="J6" s="1" t="s">
        <v>29</v>
      </c>
      <c r="K6" s="1" t="s">
        <v>185</v>
      </c>
      <c r="L6" s="1" t="s">
        <v>185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186</v>
      </c>
      <c r="R6" s="1" t="s">
        <v>160</v>
      </c>
      <c r="S6" s="1" t="s">
        <v>161</v>
      </c>
      <c r="T6" s="1" t="s">
        <v>162</v>
      </c>
    </row>
    <row r="7" s="1" customFormat="1" spans="1:20">
      <c r="A7" s="3">
        <v>16975957189</v>
      </c>
      <c r="B7" s="1" t="s">
        <v>148</v>
      </c>
      <c r="C7" s="1" t="s">
        <v>187</v>
      </c>
      <c r="D7" s="1" t="s">
        <v>188</v>
      </c>
      <c r="E7" s="1" t="s">
        <v>189</v>
      </c>
      <c r="F7" s="1" t="s">
        <v>148</v>
      </c>
      <c r="G7" s="1" t="s">
        <v>152</v>
      </c>
      <c r="H7" s="1" t="s">
        <v>153</v>
      </c>
      <c r="I7" s="1" t="s">
        <v>190</v>
      </c>
      <c r="J7" s="1" t="s">
        <v>29</v>
      </c>
      <c r="K7" s="1" t="s">
        <v>191</v>
      </c>
      <c r="L7" s="1" t="s">
        <v>191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192</v>
      </c>
      <c r="R7" s="1" t="s">
        <v>160</v>
      </c>
      <c r="S7" s="1" t="s">
        <v>161</v>
      </c>
      <c r="T7" s="1" t="s">
        <v>162</v>
      </c>
    </row>
    <row r="8" s="1" customFormat="1" spans="1:20">
      <c r="A8" s="3">
        <v>16975954406</v>
      </c>
      <c r="B8" s="1" t="s">
        <v>148</v>
      </c>
      <c r="C8" s="1" t="s">
        <v>193</v>
      </c>
      <c r="D8" s="1" t="s">
        <v>194</v>
      </c>
      <c r="E8" s="1" t="s">
        <v>195</v>
      </c>
      <c r="F8" s="1" t="s">
        <v>148</v>
      </c>
      <c r="G8" s="1" t="s">
        <v>152</v>
      </c>
      <c r="H8" s="1" t="s">
        <v>153</v>
      </c>
      <c r="I8" s="1" t="s">
        <v>196</v>
      </c>
      <c r="J8" s="1" t="s">
        <v>29</v>
      </c>
      <c r="K8" s="1" t="s">
        <v>197</v>
      </c>
      <c r="L8" s="1" t="s">
        <v>197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198</v>
      </c>
      <c r="R8" s="1" t="s">
        <v>160</v>
      </c>
      <c r="S8" s="1" t="s">
        <v>161</v>
      </c>
      <c r="T8" s="1" t="s">
        <v>162</v>
      </c>
    </row>
    <row r="9" s="1" customFormat="1" spans="1:20">
      <c r="A9" s="3">
        <v>16974738847</v>
      </c>
      <c r="B9" s="1" t="s">
        <v>148</v>
      </c>
      <c r="C9" s="1" t="s">
        <v>199</v>
      </c>
      <c r="D9" s="1" t="s">
        <v>200</v>
      </c>
      <c r="E9" s="1" t="s">
        <v>201</v>
      </c>
      <c r="F9" s="1" t="s">
        <v>148</v>
      </c>
      <c r="G9" s="1" t="s">
        <v>152</v>
      </c>
      <c r="H9" s="1" t="s">
        <v>153</v>
      </c>
      <c r="I9" s="1" t="s">
        <v>202</v>
      </c>
      <c r="J9" s="1" t="s">
        <v>29</v>
      </c>
      <c r="K9" s="1" t="s">
        <v>203</v>
      </c>
      <c r="L9" s="1" t="s">
        <v>203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204</v>
      </c>
      <c r="R9" s="1" t="s">
        <v>160</v>
      </c>
      <c r="S9" s="1" t="s">
        <v>161</v>
      </c>
      <c r="T9" s="1" t="s">
        <v>162</v>
      </c>
    </row>
    <row r="10" s="1" customFormat="1" spans="1:20">
      <c r="A10" s="3">
        <v>16974718077</v>
      </c>
      <c r="B10" s="1" t="s">
        <v>148</v>
      </c>
      <c r="C10" s="1" t="s">
        <v>205</v>
      </c>
      <c r="D10" s="1" t="s">
        <v>206</v>
      </c>
      <c r="E10" s="1" t="s">
        <v>207</v>
      </c>
      <c r="F10" s="1" t="s">
        <v>148</v>
      </c>
      <c r="G10" s="1" t="s">
        <v>152</v>
      </c>
      <c r="H10" s="1" t="s">
        <v>153</v>
      </c>
      <c r="I10" s="1" t="s">
        <v>208</v>
      </c>
      <c r="J10" s="1" t="s">
        <v>29</v>
      </c>
      <c r="K10" s="1" t="s">
        <v>209</v>
      </c>
      <c r="L10" s="1" t="s">
        <v>209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210</v>
      </c>
      <c r="R10" s="1" t="s">
        <v>160</v>
      </c>
      <c r="S10" s="1" t="s">
        <v>161</v>
      </c>
      <c r="T10" s="1" t="s">
        <v>162</v>
      </c>
    </row>
    <row r="11" s="1" customFormat="1" spans="1:20">
      <c r="A11" s="3">
        <v>16971926637</v>
      </c>
      <c r="B11" s="1" t="s">
        <v>211</v>
      </c>
      <c r="C11" s="1" t="s">
        <v>212</v>
      </c>
      <c r="D11" s="1" t="s">
        <v>213</v>
      </c>
      <c r="E11" s="1" t="s">
        <v>214</v>
      </c>
      <c r="F11" s="1" t="s">
        <v>148</v>
      </c>
      <c r="G11" s="1" t="s">
        <v>152</v>
      </c>
      <c r="H11" s="1" t="s">
        <v>153</v>
      </c>
      <c r="I11" s="1" t="s">
        <v>215</v>
      </c>
      <c r="J11" s="1" t="s">
        <v>29</v>
      </c>
      <c r="K11" s="1" t="s">
        <v>216</v>
      </c>
      <c r="L11" s="1" t="s">
        <v>216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217</v>
      </c>
      <c r="R11" s="1" t="s">
        <v>160</v>
      </c>
      <c r="S11" s="1" t="s">
        <v>161</v>
      </c>
      <c r="T11" s="1" t="s">
        <v>162</v>
      </c>
    </row>
    <row r="12" s="1" customFormat="1" spans="1:20">
      <c r="A12" s="3">
        <v>16961035559</v>
      </c>
      <c r="B12" s="1" t="s">
        <v>218</v>
      </c>
      <c r="C12" s="1" t="s">
        <v>219</v>
      </c>
      <c r="D12" s="1" t="s">
        <v>220</v>
      </c>
      <c r="E12" s="1" t="s">
        <v>221</v>
      </c>
      <c r="F12" s="1" t="s">
        <v>148</v>
      </c>
      <c r="G12" s="1" t="s">
        <v>152</v>
      </c>
      <c r="H12" s="1" t="s">
        <v>153</v>
      </c>
      <c r="I12" s="1" t="s">
        <v>222</v>
      </c>
      <c r="J12" s="1" t="s">
        <v>29</v>
      </c>
      <c r="K12" s="1" t="s">
        <v>223</v>
      </c>
      <c r="L12" s="1" t="s">
        <v>223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224</v>
      </c>
      <c r="R12" s="1" t="s">
        <v>160</v>
      </c>
      <c r="S12" s="1" t="s">
        <v>161</v>
      </c>
      <c r="T12" s="1" t="s">
        <v>162</v>
      </c>
    </row>
    <row r="13" s="1" customFormat="1" spans="1:20">
      <c r="A13" s="3">
        <v>16961001618</v>
      </c>
      <c r="B13" s="1" t="s">
        <v>218</v>
      </c>
      <c r="C13" s="1" t="s">
        <v>225</v>
      </c>
      <c r="D13" s="1" t="s">
        <v>226</v>
      </c>
      <c r="E13" s="1" t="s">
        <v>227</v>
      </c>
      <c r="F13" s="1" t="s">
        <v>148</v>
      </c>
      <c r="G13" s="1" t="s">
        <v>152</v>
      </c>
      <c r="H13" s="1" t="s">
        <v>153</v>
      </c>
      <c r="I13" s="1" t="s">
        <v>228</v>
      </c>
      <c r="J13" s="1" t="s">
        <v>29</v>
      </c>
      <c r="K13" s="1" t="s">
        <v>229</v>
      </c>
      <c r="L13" s="1" t="s">
        <v>229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230</v>
      </c>
      <c r="R13" s="1" t="s">
        <v>160</v>
      </c>
      <c r="S13" s="1" t="s">
        <v>161</v>
      </c>
      <c r="T13" s="1" t="s">
        <v>162</v>
      </c>
    </row>
    <row r="14" s="1" customFormat="1" spans="1:20">
      <c r="A14" s="3">
        <v>16955804631</v>
      </c>
      <c r="B14" s="1" t="s">
        <v>231</v>
      </c>
      <c r="C14" s="1" t="s">
        <v>232</v>
      </c>
      <c r="D14" s="1" t="s">
        <v>233</v>
      </c>
      <c r="E14" s="1" t="s">
        <v>234</v>
      </c>
      <c r="F14" s="1" t="s">
        <v>148</v>
      </c>
      <c r="G14" s="1" t="s">
        <v>152</v>
      </c>
      <c r="H14" s="1" t="s">
        <v>153</v>
      </c>
      <c r="I14" s="1" t="s">
        <v>235</v>
      </c>
      <c r="J14" s="1" t="s">
        <v>29</v>
      </c>
      <c r="K14" s="1" t="s">
        <v>236</v>
      </c>
      <c r="L14" s="1" t="s">
        <v>236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237</v>
      </c>
      <c r="R14" s="1" t="s">
        <v>160</v>
      </c>
      <c r="S14" s="1" t="s">
        <v>161</v>
      </c>
      <c r="T14" s="1" t="s">
        <v>162</v>
      </c>
    </row>
    <row r="15" s="1" customFormat="1" spans="1:20">
      <c r="A15" s="3">
        <v>16946775807</v>
      </c>
      <c r="B15" s="1" t="s">
        <v>238</v>
      </c>
      <c r="C15" s="1" t="s">
        <v>239</v>
      </c>
      <c r="D15" s="1" t="s">
        <v>240</v>
      </c>
      <c r="E15" s="1" t="s">
        <v>241</v>
      </c>
      <c r="F15" s="1" t="s">
        <v>148</v>
      </c>
      <c r="G15" s="1" t="s">
        <v>152</v>
      </c>
      <c r="H15" s="1" t="s">
        <v>153</v>
      </c>
      <c r="I15" s="1" t="s">
        <v>242</v>
      </c>
      <c r="J15" s="1" t="s">
        <v>29</v>
      </c>
      <c r="K15" s="1" t="s">
        <v>243</v>
      </c>
      <c r="L15" s="1" t="s">
        <v>243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244</v>
      </c>
      <c r="R15" s="1" t="s">
        <v>160</v>
      </c>
      <c r="S15" s="1" t="s">
        <v>161</v>
      </c>
      <c r="T15" s="1" t="s">
        <v>162</v>
      </c>
    </row>
    <row r="16" s="1" customFormat="1" spans="1:20">
      <c r="A16" s="3">
        <v>16946541150</v>
      </c>
      <c r="B16" s="1" t="s">
        <v>238</v>
      </c>
      <c r="C16" s="1" t="s">
        <v>245</v>
      </c>
      <c r="D16" s="1" t="s">
        <v>246</v>
      </c>
      <c r="E16" s="1" t="s">
        <v>247</v>
      </c>
      <c r="F16" s="1" t="s">
        <v>148</v>
      </c>
      <c r="G16" s="1" t="s">
        <v>152</v>
      </c>
      <c r="H16" s="1" t="s">
        <v>153</v>
      </c>
      <c r="I16" s="1" t="s">
        <v>248</v>
      </c>
      <c r="J16" s="1" t="s">
        <v>29</v>
      </c>
      <c r="K16" s="1" t="s">
        <v>249</v>
      </c>
      <c r="L16" s="1" t="s">
        <v>249</v>
      </c>
      <c r="M16" s="1" t="s">
        <v>156</v>
      </c>
      <c r="N16" s="1" t="s">
        <v>156</v>
      </c>
      <c r="O16" s="1" t="s">
        <v>157</v>
      </c>
      <c r="P16" s="1" t="s">
        <v>158</v>
      </c>
      <c r="Q16" s="1" t="s">
        <v>250</v>
      </c>
      <c r="R16" s="1" t="s">
        <v>160</v>
      </c>
      <c r="S16" s="1" t="s">
        <v>161</v>
      </c>
      <c r="T16" s="1" t="s">
        <v>162</v>
      </c>
    </row>
    <row r="17" s="1" customFormat="1" spans="1:20">
      <c r="A17" s="3">
        <v>16945752959</v>
      </c>
      <c r="B17" s="1" t="s">
        <v>251</v>
      </c>
      <c r="C17" s="1" t="s">
        <v>252</v>
      </c>
      <c r="D17" s="1" t="s">
        <v>253</v>
      </c>
      <c r="E17" s="1" t="s">
        <v>254</v>
      </c>
      <c r="F17" s="1" t="s">
        <v>148</v>
      </c>
      <c r="G17" s="1" t="s">
        <v>152</v>
      </c>
      <c r="H17" s="1" t="s">
        <v>153</v>
      </c>
      <c r="I17" s="1" t="s">
        <v>255</v>
      </c>
      <c r="J17" s="1" t="s">
        <v>29</v>
      </c>
      <c r="K17" s="1" t="s">
        <v>256</v>
      </c>
      <c r="L17" s="1" t="s">
        <v>256</v>
      </c>
      <c r="M17" s="1" t="s">
        <v>156</v>
      </c>
      <c r="N17" s="1" t="s">
        <v>156</v>
      </c>
      <c r="O17" s="1" t="s">
        <v>157</v>
      </c>
      <c r="P17" s="1" t="s">
        <v>158</v>
      </c>
      <c r="Q17" s="1" t="s">
        <v>257</v>
      </c>
      <c r="R17" s="1" t="s">
        <v>160</v>
      </c>
      <c r="S17" s="1" t="s">
        <v>161</v>
      </c>
      <c r="T17" s="1" t="s">
        <v>162</v>
      </c>
    </row>
    <row r="18" s="1" customFormat="1" spans="1:20">
      <c r="A18" s="3">
        <v>16939971205</v>
      </c>
      <c r="B18" s="1" t="s">
        <v>251</v>
      </c>
      <c r="C18" s="1" t="s">
        <v>258</v>
      </c>
      <c r="D18" s="1" t="s">
        <v>259</v>
      </c>
      <c r="E18" s="1" t="s">
        <v>260</v>
      </c>
      <c r="F18" s="1" t="s">
        <v>148</v>
      </c>
      <c r="G18" s="1" t="s">
        <v>152</v>
      </c>
      <c r="H18" s="1" t="s">
        <v>153</v>
      </c>
      <c r="I18" s="1" t="s">
        <v>261</v>
      </c>
      <c r="J18" s="1" t="s">
        <v>29</v>
      </c>
      <c r="K18" s="1" t="s">
        <v>262</v>
      </c>
      <c r="L18" s="1" t="s">
        <v>262</v>
      </c>
      <c r="M18" s="1" t="s">
        <v>156</v>
      </c>
      <c r="N18" s="1" t="s">
        <v>156</v>
      </c>
      <c r="O18" s="1" t="s">
        <v>157</v>
      </c>
      <c r="P18" s="1" t="s">
        <v>158</v>
      </c>
      <c r="Q18" s="1" t="s">
        <v>263</v>
      </c>
      <c r="R18" s="1" t="s">
        <v>160</v>
      </c>
      <c r="S18" s="1" t="s">
        <v>161</v>
      </c>
      <c r="T18" s="1" t="s">
        <v>162</v>
      </c>
    </row>
    <row r="19" s="1" customFormat="1" spans="1:20">
      <c r="A19" s="3">
        <v>16933550105</v>
      </c>
      <c r="B19" s="1" t="s">
        <v>264</v>
      </c>
      <c r="C19" s="1" t="s">
        <v>265</v>
      </c>
      <c r="D19" s="1" t="s">
        <v>266</v>
      </c>
      <c r="E19" s="1" t="s">
        <v>267</v>
      </c>
      <c r="F19" s="1" t="s">
        <v>148</v>
      </c>
      <c r="G19" s="1" t="s">
        <v>152</v>
      </c>
      <c r="H19" s="1" t="s">
        <v>153</v>
      </c>
      <c r="I19" s="1" t="s">
        <v>268</v>
      </c>
      <c r="J19" s="1" t="s">
        <v>29</v>
      </c>
      <c r="K19" s="1" t="s">
        <v>269</v>
      </c>
      <c r="L19" s="1" t="s">
        <v>269</v>
      </c>
      <c r="M19" s="1" t="s">
        <v>156</v>
      </c>
      <c r="N19" s="1" t="s">
        <v>156</v>
      </c>
      <c r="O19" s="1" t="s">
        <v>157</v>
      </c>
      <c r="P19" s="1" t="s">
        <v>158</v>
      </c>
      <c r="Q19" s="1" t="s">
        <v>270</v>
      </c>
      <c r="R19" s="1" t="s">
        <v>160</v>
      </c>
      <c r="S19" s="1" t="s">
        <v>161</v>
      </c>
      <c r="T19" s="1" t="s">
        <v>162</v>
      </c>
    </row>
    <row r="20" s="1" customFormat="1" spans="1:20">
      <c r="A20" s="3">
        <v>16929472752</v>
      </c>
      <c r="B20" s="1" t="s">
        <v>271</v>
      </c>
      <c r="C20" s="1" t="s">
        <v>272</v>
      </c>
      <c r="D20" s="1" t="s">
        <v>273</v>
      </c>
      <c r="E20" s="1" t="s">
        <v>274</v>
      </c>
      <c r="F20" s="1" t="s">
        <v>148</v>
      </c>
      <c r="G20" s="1" t="s">
        <v>152</v>
      </c>
      <c r="H20" s="1" t="s">
        <v>153</v>
      </c>
      <c r="I20" s="1" t="s">
        <v>275</v>
      </c>
      <c r="J20" s="1" t="s">
        <v>29</v>
      </c>
      <c r="K20" s="1" t="s">
        <v>276</v>
      </c>
      <c r="L20" s="1" t="s">
        <v>276</v>
      </c>
      <c r="M20" s="1" t="s">
        <v>156</v>
      </c>
      <c r="N20" s="1" t="s">
        <v>156</v>
      </c>
      <c r="O20" s="1" t="s">
        <v>157</v>
      </c>
      <c r="P20" s="1" t="s">
        <v>158</v>
      </c>
      <c r="Q20" s="1" t="s">
        <v>277</v>
      </c>
      <c r="R20" s="1" t="s">
        <v>160</v>
      </c>
      <c r="S20" s="1" t="s">
        <v>161</v>
      </c>
      <c r="T20" s="1" t="s">
        <v>162</v>
      </c>
    </row>
    <row r="21" s="1" customFormat="1" spans="1:20">
      <c r="A21" s="3">
        <v>16905494325</v>
      </c>
      <c r="B21" s="1" t="s">
        <v>278</v>
      </c>
      <c r="C21" s="1" t="s">
        <v>279</v>
      </c>
      <c r="D21" s="1" t="s">
        <v>280</v>
      </c>
      <c r="E21" s="1" t="s">
        <v>281</v>
      </c>
      <c r="F21" s="1" t="s">
        <v>211</v>
      </c>
      <c r="G21" s="1" t="s">
        <v>152</v>
      </c>
      <c r="H21" s="1" t="s">
        <v>153</v>
      </c>
      <c r="I21" s="1" t="s">
        <v>282</v>
      </c>
      <c r="J21" s="1" t="s">
        <v>29</v>
      </c>
      <c r="K21" s="1" t="s">
        <v>216</v>
      </c>
      <c r="L21" s="1" t="s">
        <v>216</v>
      </c>
      <c r="M21" s="1" t="s">
        <v>156</v>
      </c>
      <c r="N21" s="1" t="s">
        <v>156</v>
      </c>
      <c r="O21" s="1" t="s">
        <v>157</v>
      </c>
      <c r="P21" s="1" t="s">
        <v>158</v>
      </c>
      <c r="Q21" s="1" t="s">
        <v>283</v>
      </c>
      <c r="R21" s="1" t="s">
        <v>160</v>
      </c>
      <c r="S21" s="1" t="s">
        <v>161</v>
      </c>
      <c r="T21" s="1" t="s">
        <v>162</v>
      </c>
    </row>
    <row r="22" s="1" customFormat="1" spans="1:20">
      <c r="A22" s="3">
        <v>16896612146</v>
      </c>
      <c r="B22" s="1" t="s">
        <v>284</v>
      </c>
      <c r="C22" s="1" t="s">
        <v>285</v>
      </c>
      <c r="D22" s="1" t="s">
        <v>286</v>
      </c>
      <c r="E22" s="1" t="s">
        <v>287</v>
      </c>
      <c r="F22" s="1" t="s">
        <v>211</v>
      </c>
      <c r="G22" s="1" t="s">
        <v>152</v>
      </c>
      <c r="H22" s="1" t="s">
        <v>153</v>
      </c>
      <c r="I22" s="1" t="s">
        <v>157</v>
      </c>
      <c r="J22" s="1" t="s">
        <v>29</v>
      </c>
      <c r="K22" s="1" t="s">
        <v>157</v>
      </c>
      <c r="L22" s="1" t="s">
        <v>288</v>
      </c>
      <c r="M22" s="1" t="s">
        <v>289</v>
      </c>
      <c r="N22" s="1" t="s">
        <v>290</v>
      </c>
      <c r="O22" s="1" t="s">
        <v>157</v>
      </c>
      <c r="P22" s="1" t="s">
        <v>158</v>
      </c>
      <c r="Q22" s="1" t="s">
        <v>291</v>
      </c>
      <c r="R22" s="1" t="s">
        <v>160</v>
      </c>
      <c r="S22" s="1" t="s">
        <v>161</v>
      </c>
      <c r="T22" s="1" t="s">
        <v>162</v>
      </c>
    </row>
    <row r="23" s="1" customFormat="1" spans="1:20">
      <c r="A23" s="3">
        <v>16845910174</v>
      </c>
      <c r="B23" s="1" t="s">
        <v>292</v>
      </c>
      <c r="C23" s="1" t="s">
        <v>293</v>
      </c>
      <c r="D23" s="1" t="s">
        <v>294</v>
      </c>
      <c r="E23" s="1" t="s">
        <v>295</v>
      </c>
      <c r="F23" s="1" t="s">
        <v>148</v>
      </c>
      <c r="G23" s="1" t="s">
        <v>152</v>
      </c>
      <c r="H23" s="1" t="s">
        <v>153</v>
      </c>
      <c r="I23" s="1" t="s">
        <v>296</v>
      </c>
      <c r="J23" s="1" t="s">
        <v>29</v>
      </c>
      <c r="K23" s="1" t="s">
        <v>191</v>
      </c>
      <c r="L23" s="1" t="s">
        <v>191</v>
      </c>
      <c r="M23" s="1" t="s">
        <v>156</v>
      </c>
      <c r="N23" s="1" t="s">
        <v>156</v>
      </c>
      <c r="O23" s="1" t="s">
        <v>157</v>
      </c>
      <c r="P23" s="1" t="s">
        <v>158</v>
      </c>
      <c r="Q23" s="1" t="s">
        <v>297</v>
      </c>
      <c r="R23" s="1" t="s">
        <v>160</v>
      </c>
      <c r="S23" s="1" t="s">
        <v>161</v>
      </c>
      <c r="T23" s="1" t="s">
        <v>162</v>
      </c>
    </row>
    <row r="24" s="1" customFormat="1" spans="1:20">
      <c r="A24" s="3">
        <v>16766129761</v>
      </c>
      <c r="B24" s="1" t="s">
        <v>298</v>
      </c>
      <c r="C24" s="1" t="s">
        <v>299</v>
      </c>
      <c r="D24" s="1" t="s">
        <v>300</v>
      </c>
      <c r="E24" s="1" t="s">
        <v>301</v>
      </c>
      <c r="F24" s="1" t="s">
        <v>148</v>
      </c>
      <c r="G24" s="1" t="s">
        <v>152</v>
      </c>
      <c r="H24" s="1" t="s">
        <v>153</v>
      </c>
      <c r="I24" s="1" t="s">
        <v>302</v>
      </c>
      <c r="J24" s="1" t="s">
        <v>29</v>
      </c>
      <c r="K24" s="1" t="s">
        <v>303</v>
      </c>
      <c r="L24" s="1" t="s">
        <v>303</v>
      </c>
      <c r="M24" s="1" t="s">
        <v>156</v>
      </c>
      <c r="N24" s="1" t="s">
        <v>156</v>
      </c>
      <c r="O24" s="1" t="s">
        <v>157</v>
      </c>
      <c r="P24" s="1" t="s">
        <v>158</v>
      </c>
      <c r="Q24" s="1" t="s">
        <v>304</v>
      </c>
      <c r="R24" s="1" t="s">
        <v>160</v>
      </c>
      <c r="S24" s="1" t="s">
        <v>161</v>
      </c>
      <c r="T24" s="1" t="s">
        <v>162</v>
      </c>
    </row>
    <row r="25" s="1" customFormat="1" spans="1:20">
      <c r="A25" s="3">
        <v>16742208434</v>
      </c>
      <c r="B25" s="1" t="s">
        <v>305</v>
      </c>
      <c r="C25" s="1" t="s">
        <v>306</v>
      </c>
      <c r="D25" s="1" t="s">
        <v>307</v>
      </c>
      <c r="E25" s="1" t="s">
        <v>308</v>
      </c>
      <c r="F25" s="1" t="s">
        <v>218</v>
      </c>
      <c r="G25" s="1" t="s">
        <v>152</v>
      </c>
      <c r="H25" s="1" t="s">
        <v>153</v>
      </c>
      <c r="I25" s="1" t="s">
        <v>157</v>
      </c>
      <c r="J25" s="1" t="s">
        <v>29</v>
      </c>
      <c r="K25" s="1" t="s">
        <v>157</v>
      </c>
      <c r="L25" s="1" t="s">
        <v>309</v>
      </c>
      <c r="M25" s="1" t="s">
        <v>310</v>
      </c>
      <c r="N25" s="1" t="s">
        <v>311</v>
      </c>
      <c r="O25" s="1" t="s">
        <v>157</v>
      </c>
      <c r="P25" s="1" t="s">
        <v>158</v>
      </c>
      <c r="Q25" s="1" t="s">
        <v>312</v>
      </c>
      <c r="R25" s="1" t="s">
        <v>160</v>
      </c>
      <c r="S25" s="1" t="s">
        <v>161</v>
      </c>
      <c r="T25" s="1" t="s">
        <v>162</v>
      </c>
    </row>
    <row r="26" s="1" customFormat="1" spans="1:20">
      <c r="A26" s="3">
        <v>16739763187</v>
      </c>
      <c r="B26" s="1" t="s">
        <v>313</v>
      </c>
      <c r="C26" s="1" t="s">
        <v>314</v>
      </c>
      <c r="D26" s="1" t="s">
        <v>315</v>
      </c>
      <c r="E26" s="1" t="s">
        <v>316</v>
      </c>
      <c r="F26" s="1" t="s">
        <v>148</v>
      </c>
      <c r="G26" s="1" t="s">
        <v>152</v>
      </c>
      <c r="H26" s="1" t="s">
        <v>153</v>
      </c>
      <c r="I26" s="1" t="s">
        <v>317</v>
      </c>
      <c r="J26" s="1" t="s">
        <v>29</v>
      </c>
      <c r="K26" s="1" t="s">
        <v>318</v>
      </c>
      <c r="L26" s="1" t="s">
        <v>318</v>
      </c>
      <c r="M26" s="1" t="s">
        <v>156</v>
      </c>
      <c r="N26" s="1" t="s">
        <v>156</v>
      </c>
      <c r="O26" s="1" t="s">
        <v>157</v>
      </c>
      <c r="P26" s="1" t="s">
        <v>158</v>
      </c>
      <c r="Q26" s="1" t="s">
        <v>319</v>
      </c>
      <c r="R26" s="1" t="s">
        <v>160</v>
      </c>
      <c r="S26" s="1" t="s">
        <v>161</v>
      </c>
      <c r="T26" s="1" t="s">
        <v>162</v>
      </c>
    </row>
    <row r="27" s="1" customFormat="1" spans="1:20">
      <c r="A27" s="3">
        <v>16737550729</v>
      </c>
      <c r="B27" s="1" t="s">
        <v>313</v>
      </c>
      <c r="C27" s="1" t="s">
        <v>320</v>
      </c>
      <c r="D27" s="1" t="s">
        <v>321</v>
      </c>
      <c r="E27" s="1" t="s">
        <v>322</v>
      </c>
      <c r="F27" s="1" t="s">
        <v>211</v>
      </c>
      <c r="G27" s="1" t="s">
        <v>152</v>
      </c>
      <c r="H27" s="1" t="s">
        <v>153</v>
      </c>
      <c r="I27" s="1" t="s">
        <v>323</v>
      </c>
      <c r="J27" s="1" t="s">
        <v>29</v>
      </c>
      <c r="K27" s="1" t="s">
        <v>324</v>
      </c>
      <c r="L27" s="1" t="s">
        <v>324</v>
      </c>
      <c r="M27" s="1" t="s">
        <v>156</v>
      </c>
      <c r="N27" s="1" t="s">
        <v>156</v>
      </c>
      <c r="O27" s="1" t="s">
        <v>157</v>
      </c>
      <c r="P27" s="1" t="s">
        <v>158</v>
      </c>
      <c r="Q27" s="1" t="s">
        <v>325</v>
      </c>
      <c r="R27" s="1" t="s">
        <v>160</v>
      </c>
      <c r="S27" s="1" t="s">
        <v>161</v>
      </c>
      <c r="T27" s="1" t="s">
        <v>162</v>
      </c>
    </row>
    <row r="28" s="1" customFormat="1" spans="1:20">
      <c r="A28" s="3">
        <v>16486352703</v>
      </c>
      <c r="B28" s="1" t="s">
        <v>326</v>
      </c>
      <c r="C28" s="1" t="s">
        <v>327</v>
      </c>
      <c r="D28" s="1" t="s">
        <v>328</v>
      </c>
      <c r="E28" s="1" t="s">
        <v>329</v>
      </c>
      <c r="F28" s="1" t="s">
        <v>231</v>
      </c>
      <c r="G28" s="1" t="s">
        <v>152</v>
      </c>
      <c r="H28" s="1" t="s">
        <v>153</v>
      </c>
      <c r="I28" s="1" t="s">
        <v>330</v>
      </c>
      <c r="J28" s="1" t="s">
        <v>29</v>
      </c>
      <c r="K28" s="1" t="s">
        <v>331</v>
      </c>
      <c r="L28" s="1" t="s">
        <v>331</v>
      </c>
      <c r="M28" s="1" t="s">
        <v>156</v>
      </c>
      <c r="N28" s="1" t="s">
        <v>156</v>
      </c>
      <c r="O28" s="1" t="s">
        <v>157</v>
      </c>
      <c r="P28" s="1" t="s">
        <v>158</v>
      </c>
      <c r="Q28" s="1" t="s">
        <v>332</v>
      </c>
      <c r="R28" s="1" t="s">
        <v>160</v>
      </c>
      <c r="S28" s="1" t="s">
        <v>161</v>
      </c>
      <c r="T28" s="1" t="s">
        <v>162</v>
      </c>
    </row>
    <row r="29" s="1" customFormat="1" spans="1:20">
      <c r="A29" s="3">
        <v>16358526120</v>
      </c>
      <c r="B29" s="1" t="s">
        <v>333</v>
      </c>
      <c r="C29" s="1" t="s">
        <v>334</v>
      </c>
      <c r="D29" s="1" t="s">
        <v>335</v>
      </c>
      <c r="E29" s="1" t="s">
        <v>336</v>
      </c>
      <c r="F29" s="1" t="s">
        <v>148</v>
      </c>
      <c r="G29" s="1" t="s">
        <v>152</v>
      </c>
      <c r="H29" s="1" t="s">
        <v>153</v>
      </c>
      <c r="I29" s="1" t="s">
        <v>337</v>
      </c>
      <c r="J29" s="1" t="s">
        <v>29</v>
      </c>
      <c r="K29" s="1" t="s">
        <v>338</v>
      </c>
      <c r="L29" s="1" t="s">
        <v>338</v>
      </c>
      <c r="M29" s="1" t="s">
        <v>156</v>
      </c>
      <c r="N29" s="1" t="s">
        <v>156</v>
      </c>
      <c r="O29" s="1" t="s">
        <v>157</v>
      </c>
      <c r="P29" s="1" t="s">
        <v>158</v>
      </c>
      <c r="Q29" s="1" t="s">
        <v>339</v>
      </c>
      <c r="R29" s="1" t="s">
        <v>160</v>
      </c>
      <c r="S29" s="1" t="s">
        <v>161</v>
      </c>
      <c r="T29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2021-12-17T02:09:12Z</dcterms:created>
  <dcterms:modified xsi:type="dcterms:W3CDTF">2021-12-17T07:22:00Z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B3390B1CA08543F59B781E0F4017400E</vt:lpwstr>
  </property>
  <property fmtid="{D5CDD505-2E9C-101B-9397-08002B2CF9AE}" pid="3" name="KSOProductBuildVer">
    <vt:lpwstr>2052-11.1.0.11115</vt:lpwstr>
  </property>
</Properties>
</file>