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<sst xmlns="http://schemas.openxmlformats.org/spreadsheetml/2006/main" count="597" uniqueCount="178">
  <si>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</si>
  <si>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</si>
  <si>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</si>
  <si>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</si>
  <si>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</si>
  <si>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</si>
  <si>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</si>
  <si>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</si>
  <si>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</si>
  <si>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</si>
  <si>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</si>
  <si>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</si>
  <si>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</si>
  <si>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</si>
  <si>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</si>
  <si>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</si>
  <si>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</si>
  <si>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</si>
  <si>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</si>
  <si>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</si>
  <si>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</si>
  <si>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</si>
  <si>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</si>
  <si>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</si>
  <si>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</si>
  <si>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</si>
  <si>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</si>
  <si>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[深圳]格林豪泰贝壳酒店(深圳横岗文体广场贤乐路店)(67322657)</t>
  </si>
  <si>
    <t>棋牌大床房&lt;双人入住&gt;&lt;内宾&gt;&lt;预付&gt;&lt;无早&gt;</t>
  </si>
  <si>
    <t>CNY</t>
  </si>
  <si>
    <t>黄佳嘉</t>
  </si>
  <si>
    <t>CA363211218CNY</t>
  </si>
  <si>
    <t>未提现</t>
  </si>
  <si>
    <t>携程开票</t>
  </si>
  <si>
    <t>取消</t>
  </si>
  <si>
    <t>[安吉]斯维登度假公寓（安吉凯蒂猫店）(82798935)</t>
  </si>
  <si>
    <t>山奢露台高级大床房&lt;双人入住&gt;&lt;中宾&gt;&lt;双早&gt;</t>
  </si>
  <si>
    <t>吴伊娜</t>
  </si>
  <si>
    <t>[梅州]梅州昌盛豪生大酒店(45834822)</t>
  </si>
  <si>
    <t>豪华大床房&lt;大床&gt;&lt;特惠专享&gt;&lt;双人入住&gt;&lt;日历房套餐高价值&gt;&lt;早餐&gt;&lt;新酒店礼盒&gt;</t>
  </si>
  <si>
    <t>刘润林,张镇贤</t>
  </si>
  <si>
    <t>[梅州]梅州英思廷酒店(78507419)</t>
  </si>
  <si>
    <t>廷悦双床房&lt;双床&gt;&lt;双人入住&gt;&lt;无早&gt;</t>
  </si>
  <si>
    <t>杨晓东</t>
  </si>
  <si>
    <t>退单</t>
  </si>
  <si>
    <t>[昆明]7天连锁酒店(昆明火车站民航机场大巴站店)(67320533)</t>
  </si>
  <si>
    <t>高级大床房&lt;双人入住&gt;&lt;内宾&gt;&lt;预付&gt;&lt;无早&gt;</t>
  </si>
  <si>
    <t>李睿昕</t>
  </si>
  <si>
    <t>许鸿裕</t>
  </si>
  <si>
    <t>CA363211219CNY</t>
  </si>
  <si>
    <t>[英德]英德石头酒店(78167352)</t>
  </si>
  <si>
    <t>独栋私家泡池双床房&lt;双人入住&gt;&lt;双早&gt;</t>
  </si>
  <si>
    <t>黄辉</t>
  </si>
  <si>
    <t>[梅州]梅州麓湖山酒店(67856423)</t>
  </si>
  <si>
    <t>豪华大床房&lt;双人入住&gt;&lt;内宾&gt;&lt;预付&gt;&lt;双早&gt;&lt;新酒店礼盒&gt;</t>
  </si>
  <si>
    <t>罗生</t>
  </si>
  <si>
    <t>acknowledge</t>
  </si>
  <si>
    <t>主楼标准双床房&lt;双人入住&gt;&lt;内宾&gt;&lt;预付&gt;&lt;双早&gt;&lt;新酒店礼盒&gt;</t>
  </si>
  <si>
    <t>[桂林]蓝宝石酒店(桂林两江四湖桂林站店)(68264137)</t>
  </si>
  <si>
    <t>标准大床房&lt;双人入住&gt;&lt;内宾&gt;&lt;预付&gt;&lt;无早&gt;</t>
  </si>
  <si>
    <t>龙雪花</t>
  </si>
  <si>
    <t>[龙门]南昆山林丰温泉度假山庄(82616802)</t>
  </si>
  <si>
    <t>园景大床房&lt;日历房套餐高价值&gt;&lt;双早&gt;&lt;新酒店礼盒&gt;</t>
  </si>
  <si>
    <t>吴县明</t>
  </si>
  <si>
    <t>CA363211220CNY</t>
  </si>
  <si>
    <t>[杭州]杭州陆羽君澜度假酒店(80284220)</t>
  </si>
  <si>
    <t>标准大床房&lt;双人入住&gt;&lt;双早&gt;</t>
  </si>
  <si>
    <t>李阳,王琳</t>
  </si>
  <si>
    <t>[和平]和平热龙温泉度假村(78217595)</t>
  </si>
  <si>
    <t>南湖东岸别墅大床房&lt;超值特惠&gt;&lt;双人入住&gt;&lt;双早&gt;</t>
  </si>
  <si>
    <t>陈芳茉</t>
  </si>
  <si>
    <t>南湖东岸别墅双床房&lt;超值特惠&gt;&lt;双人入住&gt;&lt;双早&gt;</t>
  </si>
  <si>
    <t>王正</t>
  </si>
  <si>
    <t>[连山]皇后山高山木屋茶汤泉酒店(78309455)</t>
  </si>
  <si>
    <t>高山木屋汤泉三人房&lt;日历房套餐高价值&gt;&lt;早餐&gt;&lt;新酒店礼盒&gt;</t>
  </si>
  <si>
    <t>刘天生</t>
  </si>
  <si>
    <t>廷悦大床房&lt;大床&gt;&lt;双人入住&gt;&lt;无早&gt;</t>
  </si>
  <si>
    <t>陈涵</t>
  </si>
  <si>
    <t>钟瑜</t>
  </si>
  <si>
    <t>[杭州]丽呈布鲁克酒店(杭州西溪天堂)(82786302)</t>
  </si>
  <si>
    <t>精选大床房&lt;双人入住&gt;&lt;中宾&gt;&lt;无早&gt;</t>
  </si>
  <si>
    <t>朱峰</t>
  </si>
  <si>
    <t>公寓标准大床房&lt;大床&gt;&lt;特惠专享&gt;&lt;双人入住&gt;&lt;无早&gt;</t>
  </si>
  <si>
    <t>徐位军</t>
  </si>
  <si>
    <t>公寓标准大床房&lt;双人入住&gt;&lt;内宾&gt;&lt;预付&gt;&lt;双早&gt;&lt;新酒店礼盒&gt;</t>
  </si>
  <si>
    <t>李润鹏</t>
  </si>
  <si>
    <t>廷逸大床房&lt;大床&gt;&lt;双人入住&gt;&lt;无早&gt;</t>
  </si>
  <si>
    <t>彭聪</t>
  </si>
  <si>
    <t>，</t>
  </si>
  <si>
    <t>16902219350此单多收125.74元退回</t>
  </si>
  <si>
    <t>A211220093052481</t>
  </si>
  <si>
    <t>A211220093136481</t>
  </si>
  <si>
    <t>A211220093208481</t>
  </si>
  <si>
    <t>A211220093328228</t>
  </si>
  <si>
    <t>CNY / HKD 当前参考汇率: 1.221906255</t>
  </si>
  <si>
    <t>总计： 6018.75 CNY/
7354.35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</si>
  <si>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</si>
  <si>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</si>
  <si>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</si>
  <si>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</si>
  <si>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</si>
  <si>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</si>
  <si>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</si>
  <si>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</si>
  <si>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</si>
  <si>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</si>
  <si>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</si>
  <si>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</si>
  <si>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</si>
  <si>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</si>
  <si>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</si>
  <si>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</si>
  <si>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</si>
  <si>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2021-12-02</t>
  </si>
  <si>
    <t>2322873</t>
  </si>
  <si>
    <t>和平热龙温泉度假村</t>
  </si>
  <si>
    <t>2021-12-03</t>
  </si>
  <si>
    <t>2021-12-05</t>
  </si>
  <si>
    <t>退房日周结</t>
  </si>
  <si>
    <t>1120.00</t>
  </si>
  <si>
    <t>RMB</t>
  </si>
  <si>
    <t>0</t>
  </si>
  <si>
    <t>0.00</t>
  </si>
  <si>
    <t>携程国内直连(DD)</t>
  </si>
  <si>
    <t>2021-12-02 11:27:46</t>
  </si>
  <si>
    <t>否</t>
  </si>
  <si>
    <t>汇智国际旅游发展有限公司</t>
  </si>
  <si>
    <t>直采</t>
  </si>
  <si>
    <t>2323720</t>
  </si>
  <si>
    <t>梅州昌盛豪生大酒店</t>
  </si>
  <si>
    <t>1055.58</t>
  </si>
  <si>
    <t>2021-12-02 17:45:21</t>
  </si>
  <si>
    <t>2324155</t>
  </si>
  <si>
    <t>梅州英思廷酒店</t>
  </si>
  <si>
    <t>213.13</t>
  </si>
  <si>
    <t>2021-12-02 20:15:38</t>
  </si>
  <si>
    <t>2324722</t>
  </si>
  <si>
    <t>2021-12-04</t>
  </si>
  <si>
    <t>560.00</t>
  </si>
  <si>
    <t>2021-12-03 08:43:53</t>
  </si>
  <si>
    <t>2325104</t>
  </si>
  <si>
    <t>皇后山高山木屋茶汤泉酒店</t>
  </si>
  <si>
    <t>510.00</t>
  </si>
  <si>
    <t>2021-12-03 12:40:38</t>
  </si>
  <si>
    <t>2325285</t>
  </si>
  <si>
    <t>石头酒店</t>
  </si>
  <si>
    <t>418.00</t>
  </si>
  <si>
    <t>2021-12-03 14:40:44</t>
  </si>
  <si>
    <t>2325339</t>
  </si>
  <si>
    <t>梅州麓湖山酒店</t>
  </si>
  <si>
    <t>410.25</t>
  </si>
  <si>
    <t>2021-12-03 15:10:12</t>
  </si>
  <si>
    <t>Saas酒店</t>
  </si>
  <si>
    <t>2325346</t>
  </si>
  <si>
    <t>330.20</t>
  </si>
  <si>
    <t>2021-12-03 15:13:16</t>
  </si>
  <si>
    <t>2325463</t>
  </si>
  <si>
    <t>蓝宝石酒店(桂林两江四湖桂林站店)</t>
  </si>
  <si>
    <t>73.56</t>
  </si>
  <si>
    <t>2021-12-03 16:28:50</t>
  </si>
  <si>
    <t>直连</t>
  </si>
  <si>
    <t>2326415</t>
  </si>
  <si>
    <t>2021-12-04 11:47:06</t>
  </si>
  <si>
    <t>2326661</t>
  </si>
  <si>
    <t>2021-12-04 14:13:32</t>
  </si>
  <si>
    <t>2327096</t>
  </si>
  <si>
    <t>丽呈布鲁克酒店(杭州西溪天堂)</t>
  </si>
  <si>
    <t>204.00</t>
  </si>
  <si>
    <t>2021-12-04 18:33:37</t>
  </si>
  <si>
    <t>2327286</t>
  </si>
  <si>
    <t>280.17</t>
  </si>
  <si>
    <t>2021-12-04 19:51:13</t>
  </si>
  <si>
    <t>2327310</t>
  </si>
  <si>
    <t>300.19</t>
  </si>
  <si>
    <t>2021-12-04 20:00:55</t>
  </si>
  <si>
    <t>2327562</t>
  </si>
  <si>
    <t>243.15</t>
  </si>
  <si>
    <t>2021-12-04 22:04:08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</si>
</sst>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16903441189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44532</v>
      </c>
      <c r="G2" s="5">
        <v>44533</v>
      </c>
      <c r="H2" s="4">
        <v>1</v>
      </c>
      <c r="I2" s="4">
        <v>1</v>
      </c>
      <c r="J2" s="4">
        <v>1</v>
      </c>
      <c r="K2" s="4" t="s">
        <v>29</v>
      </c>
      <c r="L2" s="4">
        <v>143.63</v>
      </c>
      <c r="M2" s="4">
        <v>143.63</v>
      </c>
      <c r="N2" s="4" t="s">
        <v>30</v>
      </c>
      <c r="O2" s="4" t="s">
        <v>31</v>
      </c>
      <c r="P2" s="4" t="s">
        <v>32</v>
      </c>
      <c r="Q2" s="4">
        <v>0</v>
      </c>
      <c r="R2" s="6">
        <v>44532</v>
      </c>
      <c r="S2" s="5">
        <v>44548</v>
      </c>
      <c r="T2" s="4" t="s">
        <v>33</v>
      </c>
      <c r="U2" s="4">
        <v>143.63</v>
      </c>
      <c r="V2" s="4">
        <v>0</v>
      </c>
      <c r="W2" s="4">
        <v>0</v>
      </c>
      <c r="X2" s="4">
        <v>2322592</v>
      </c>
    </row>
    <row r="3" s="4" customFormat="1" spans="1:24">
      <c r="A3" s="4">
        <v>16903441189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44532</v>
      </c>
      <c r="G3" s="5">
        <v>44533</v>
      </c>
      <c r="H3" s="4">
        <v>1</v>
      </c>
      <c r="I3" s="4">
        <v>1</v>
      </c>
      <c r="J3" s="4">
        <v>1</v>
      </c>
      <c r="K3" s="4" t="s">
        <v>29</v>
      </c>
      <c r="L3" s="4">
        <v>-143.63</v>
      </c>
      <c r="M3" s="4">
        <v>-143.63</v>
      </c>
      <c r="N3" s="4" t="s">
        <v>30</v>
      </c>
      <c r="O3" s="4" t="s">
        <v>31</v>
      </c>
      <c r="P3" s="4" t="s">
        <v>32</v>
      </c>
      <c r="Q3" s="4">
        <v>0</v>
      </c>
      <c r="R3" s="6">
        <v>44532</v>
      </c>
      <c r="S3" s="5">
        <v>44548</v>
      </c>
      <c r="T3" s="4" t="s">
        <v>33</v>
      </c>
      <c r="U3" s="4">
        <v>-143.63</v>
      </c>
      <c r="V3" s="4">
        <v>0</v>
      </c>
      <c r="W3" s="4">
        <v>0</v>
      </c>
      <c r="X3" s="4">
        <v>2322592</v>
      </c>
    </row>
    <row r="4" s="4" customFormat="1" spans="1:23">
      <c r="A4" s="4">
        <v>16905339212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44532</v>
      </c>
      <c r="G4" s="5">
        <v>44533</v>
      </c>
      <c r="H4" s="4">
        <v>1</v>
      </c>
      <c r="I4" s="4">
        <v>1</v>
      </c>
      <c r="J4" s="4">
        <v>1</v>
      </c>
      <c r="K4" s="4" t="s">
        <v>29</v>
      </c>
      <c r="L4" s="4">
        <v>288</v>
      </c>
      <c r="M4" s="4">
        <v>288</v>
      </c>
      <c r="N4" s="4" t="s">
        <v>37</v>
      </c>
      <c r="O4" s="4" t="s">
        <v>31</v>
      </c>
      <c r="P4" s="4" t="s">
        <v>32</v>
      </c>
      <c r="Q4" s="4">
        <v>0</v>
      </c>
      <c r="R4" s="6">
        <v>44532</v>
      </c>
      <c r="S4" s="5">
        <v>44548</v>
      </c>
      <c r="T4" s="4" t="s">
        <v>33</v>
      </c>
      <c r="U4" s="4">
        <v>288</v>
      </c>
      <c r="V4" s="4">
        <v>0</v>
      </c>
      <c r="W4" s="4">
        <v>0</v>
      </c>
    </row>
    <row r="5" s="4" customFormat="1" spans="1:24">
      <c r="A5" s="4">
        <v>16905562532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44532</v>
      </c>
      <c r="G5" s="5">
        <v>44533</v>
      </c>
      <c r="H5" s="4">
        <v>2</v>
      </c>
      <c r="I5" s="4">
        <v>1</v>
      </c>
      <c r="J5" s="4">
        <v>2</v>
      </c>
      <c r="K5" s="4" t="s">
        <v>29</v>
      </c>
      <c r="L5" s="4">
        <v>1055.58</v>
      </c>
      <c r="M5" s="4">
        <v>1055.58</v>
      </c>
      <c r="N5" s="4" t="s">
        <v>40</v>
      </c>
      <c r="O5" s="4" t="s">
        <v>31</v>
      </c>
      <c r="P5" s="4" t="s">
        <v>32</v>
      </c>
      <c r="Q5" s="4">
        <v>0</v>
      </c>
      <c r="R5" s="6">
        <v>44532</v>
      </c>
      <c r="S5" s="5">
        <v>44548</v>
      </c>
      <c r="T5" s="4" t="s">
        <v>33</v>
      </c>
      <c r="U5" s="4">
        <v>1055.58</v>
      </c>
      <c r="V5" s="4">
        <v>0</v>
      </c>
      <c r="W5" s="4">
        <v>0</v>
      </c>
      <c r="X5" s="4">
        <v>2323720</v>
      </c>
    </row>
    <row r="6" s="4" customFormat="1" spans="1:23">
      <c r="A6" s="4">
        <v>16905339212</v>
      </c>
      <c r="B6" s="4" t="s">
        <v>25</v>
      </c>
      <c r="C6" s="4" t="s">
        <v>34</v>
      </c>
      <c r="D6" s="4" t="s">
        <v>35</v>
      </c>
      <c r="E6" s="4" t="s">
        <v>36</v>
      </c>
      <c r="F6" s="5">
        <v>44532</v>
      </c>
      <c r="G6" s="5">
        <v>44533</v>
      </c>
      <c r="H6" s="4">
        <v>1</v>
      </c>
      <c r="I6" s="4">
        <v>1</v>
      </c>
      <c r="J6" s="4">
        <v>1</v>
      </c>
      <c r="K6" s="4" t="s">
        <v>29</v>
      </c>
      <c r="L6" s="4">
        <v>-288</v>
      </c>
      <c r="M6" s="4">
        <v>-288</v>
      </c>
      <c r="N6" s="4" t="s">
        <v>37</v>
      </c>
      <c r="O6" s="4" t="s">
        <v>31</v>
      </c>
      <c r="P6" s="4" t="s">
        <v>32</v>
      </c>
      <c r="Q6" s="4">
        <v>0</v>
      </c>
      <c r="R6" s="6">
        <v>44532</v>
      </c>
      <c r="S6" s="5">
        <v>44548</v>
      </c>
      <c r="T6" s="4" t="s">
        <v>33</v>
      </c>
      <c r="U6" s="4">
        <v>-288</v>
      </c>
      <c r="V6" s="4">
        <v>0</v>
      </c>
      <c r="W6" s="4">
        <v>0</v>
      </c>
    </row>
    <row r="7" s="4" customFormat="1" spans="1:24">
      <c r="A7" s="4">
        <v>16909025270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44532</v>
      </c>
      <c r="G7" s="5">
        <v>44533</v>
      </c>
      <c r="H7" s="4">
        <v>1</v>
      </c>
      <c r="I7" s="4">
        <v>1</v>
      </c>
      <c r="J7" s="4">
        <v>1</v>
      </c>
      <c r="K7" s="4" t="s">
        <v>29</v>
      </c>
      <c r="L7" s="4">
        <v>213.13</v>
      </c>
      <c r="M7" s="4">
        <v>213.13</v>
      </c>
      <c r="N7" s="4" t="s">
        <v>43</v>
      </c>
      <c r="O7" s="4" t="s">
        <v>31</v>
      </c>
      <c r="P7" s="4" t="s">
        <v>32</v>
      </c>
      <c r="Q7" s="4">
        <v>0</v>
      </c>
      <c r="R7" s="6">
        <v>44532</v>
      </c>
      <c r="S7" s="5">
        <v>44548</v>
      </c>
      <c r="T7" s="4" t="s">
        <v>33</v>
      </c>
      <c r="U7" s="4">
        <v>213.13</v>
      </c>
      <c r="V7" s="4">
        <v>0</v>
      </c>
      <c r="W7" s="4">
        <v>0</v>
      </c>
      <c r="X7" s="4">
        <v>2324155</v>
      </c>
    </row>
    <row r="8" s="4" customFormat="1" spans="1:25">
      <c r="A8" s="4">
        <v>16902219350</v>
      </c>
      <c r="B8" s="4" t="s">
        <v>25</v>
      </c>
      <c r="C8" s="4" t="s">
        <v>44</v>
      </c>
      <c r="D8" s="4" t="s">
        <v>45</v>
      </c>
      <c r="E8" s="4" t="s">
        <v>46</v>
      </c>
      <c r="F8" s="5">
        <v>44531</v>
      </c>
      <c r="G8" s="5">
        <v>44532</v>
      </c>
      <c r="H8" s="4">
        <v>1</v>
      </c>
      <c r="I8" s="4">
        <v>1</v>
      </c>
      <c r="J8" s="4">
        <v>1</v>
      </c>
      <c r="K8" s="4" t="s">
        <v>29</v>
      </c>
      <c r="L8" s="4">
        <v>-125.74</v>
      </c>
      <c r="M8" s="4">
        <v>-125.74</v>
      </c>
      <c r="N8" s="4" t="s">
        <v>47</v>
      </c>
      <c r="O8" s="4" t="s">
        <v>31</v>
      </c>
      <c r="P8" s="4" t="s">
        <v>32</v>
      </c>
      <c r="Q8" s="4">
        <v>0</v>
      </c>
      <c r="R8" s="6">
        <v>44531</v>
      </c>
      <c r="S8" s="5">
        <v>44548</v>
      </c>
      <c r="T8" s="4" t="s">
        <v>33</v>
      </c>
      <c r="U8" s="4">
        <v>-125.74</v>
      </c>
      <c r="V8" s="4">
        <v>0</v>
      </c>
      <c r="W8" s="4">
        <v>0</v>
      </c>
      <c r="X8" s="4">
        <v>2322151</v>
      </c>
      <c r="Y8" s="4">
        <v>104072617804</v>
      </c>
    </row>
    <row r="9" s="4" customFormat="1" spans="1:23">
      <c r="A9" s="4">
        <v>16890045619</v>
      </c>
      <c r="B9" s="4" t="s">
        <v>25</v>
      </c>
      <c r="C9" s="4" t="s">
        <v>26</v>
      </c>
      <c r="D9" s="4" t="s">
        <v>27</v>
      </c>
      <c r="E9" s="4" t="s">
        <v>28</v>
      </c>
      <c r="F9" s="5">
        <v>44533</v>
      </c>
      <c r="G9" s="5">
        <v>44534</v>
      </c>
      <c r="H9" s="4">
        <v>1</v>
      </c>
      <c r="I9" s="4">
        <v>1</v>
      </c>
      <c r="J9" s="4">
        <v>1</v>
      </c>
      <c r="K9" s="4" t="s">
        <v>29</v>
      </c>
      <c r="L9" s="4">
        <v>143.53</v>
      </c>
      <c r="M9" s="4">
        <v>143.53</v>
      </c>
      <c r="N9" s="4" t="s">
        <v>48</v>
      </c>
      <c r="O9" s="4" t="s">
        <v>49</v>
      </c>
      <c r="P9" s="4" t="s">
        <v>32</v>
      </c>
      <c r="Q9" s="4">
        <v>0</v>
      </c>
      <c r="R9" s="6">
        <v>44530</v>
      </c>
      <c r="S9" s="5">
        <v>44549</v>
      </c>
      <c r="T9" s="4" t="s">
        <v>33</v>
      </c>
      <c r="U9" s="4">
        <v>143.53</v>
      </c>
      <c r="V9" s="4">
        <v>0</v>
      </c>
      <c r="W9" s="4">
        <v>0</v>
      </c>
    </row>
    <row r="10" s="4" customFormat="1" spans="1:24">
      <c r="A10" s="4">
        <v>16911692964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44533</v>
      </c>
      <c r="G10" s="5">
        <v>44534</v>
      </c>
      <c r="H10" s="4">
        <v>1</v>
      </c>
      <c r="I10" s="4">
        <v>1</v>
      </c>
      <c r="J10" s="4">
        <v>1</v>
      </c>
      <c r="K10" s="4" t="s">
        <v>29</v>
      </c>
      <c r="L10" s="4">
        <v>418</v>
      </c>
      <c r="M10" s="4">
        <v>418</v>
      </c>
      <c r="N10" s="4" t="s">
        <v>52</v>
      </c>
      <c r="O10" s="4" t="s">
        <v>49</v>
      </c>
      <c r="P10" s="4" t="s">
        <v>32</v>
      </c>
      <c r="Q10" s="4">
        <v>0</v>
      </c>
      <c r="R10" s="6">
        <v>44533</v>
      </c>
      <c r="S10" s="5">
        <v>44549</v>
      </c>
      <c r="T10" s="4" t="s">
        <v>33</v>
      </c>
      <c r="U10" s="4">
        <v>418</v>
      </c>
      <c r="V10" s="4">
        <v>0</v>
      </c>
      <c r="W10" s="4">
        <v>434</v>
      </c>
      <c r="X10" s="4">
        <v>2325285</v>
      </c>
    </row>
    <row r="11" s="4" customFormat="1" spans="1:25">
      <c r="A11" s="4">
        <v>16911807698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44533</v>
      </c>
      <c r="G11" s="5">
        <v>44534</v>
      </c>
      <c r="H11" s="4">
        <v>1</v>
      </c>
      <c r="I11" s="4">
        <v>1</v>
      </c>
      <c r="J11" s="4">
        <v>1</v>
      </c>
      <c r="K11" s="4" t="s">
        <v>29</v>
      </c>
      <c r="L11" s="4">
        <v>410.25</v>
      </c>
      <c r="M11" s="4">
        <v>410.25</v>
      </c>
      <c r="N11" s="4" t="s">
        <v>55</v>
      </c>
      <c r="O11" s="4" t="s">
        <v>49</v>
      </c>
      <c r="P11" s="4" t="s">
        <v>32</v>
      </c>
      <c r="Q11" s="4">
        <v>0</v>
      </c>
      <c r="R11" s="6">
        <v>44533</v>
      </c>
      <c r="S11" s="5">
        <v>44549</v>
      </c>
      <c r="T11" s="4" t="s">
        <v>33</v>
      </c>
      <c r="U11" s="4">
        <v>410.25</v>
      </c>
      <c r="V11" s="4">
        <v>0</v>
      </c>
      <c r="W11" s="4">
        <v>0</v>
      </c>
      <c r="X11" s="4">
        <v>2325339</v>
      </c>
      <c r="Y11" s="4" t="s">
        <v>56</v>
      </c>
    </row>
    <row r="12" s="4" customFormat="1" spans="1:25">
      <c r="A12" s="4">
        <v>16911817477</v>
      </c>
      <c r="B12" s="4" t="s">
        <v>25</v>
      </c>
      <c r="C12" s="4" t="s">
        <v>26</v>
      </c>
      <c r="D12" s="4" t="s">
        <v>53</v>
      </c>
      <c r="E12" s="4" t="s">
        <v>57</v>
      </c>
      <c r="F12" s="5">
        <v>44533</v>
      </c>
      <c r="G12" s="5">
        <v>44534</v>
      </c>
      <c r="H12" s="4">
        <v>1</v>
      </c>
      <c r="I12" s="4">
        <v>1</v>
      </c>
      <c r="J12" s="4">
        <v>1</v>
      </c>
      <c r="K12" s="4" t="s">
        <v>29</v>
      </c>
      <c r="L12" s="4">
        <v>330.2</v>
      </c>
      <c r="M12" s="4">
        <v>330.2</v>
      </c>
      <c r="N12" s="4" t="s">
        <v>55</v>
      </c>
      <c r="O12" s="4" t="s">
        <v>49</v>
      </c>
      <c r="P12" s="4" t="s">
        <v>32</v>
      </c>
      <c r="Q12" s="4">
        <v>0</v>
      </c>
      <c r="R12" s="6">
        <v>44533</v>
      </c>
      <c r="S12" s="5">
        <v>44549</v>
      </c>
      <c r="T12" s="4" t="s">
        <v>33</v>
      </c>
      <c r="U12" s="4">
        <v>330.2</v>
      </c>
      <c r="V12" s="4">
        <v>0</v>
      </c>
      <c r="W12" s="4">
        <v>0</v>
      </c>
      <c r="X12" s="4">
        <v>2325346</v>
      </c>
      <c r="Y12" s="4">
        <v>523343</v>
      </c>
    </row>
    <row r="13" s="4" customFormat="1" spans="1:24">
      <c r="A13" s="4">
        <v>16912062665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44533</v>
      </c>
      <c r="G13" s="5">
        <v>44534</v>
      </c>
      <c r="H13" s="4">
        <v>1</v>
      </c>
      <c r="I13" s="4">
        <v>1</v>
      </c>
      <c r="J13" s="4">
        <v>1</v>
      </c>
      <c r="K13" s="4" t="s">
        <v>29</v>
      </c>
      <c r="L13" s="4">
        <v>73.56</v>
      </c>
      <c r="M13" s="4">
        <v>73.56</v>
      </c>
      <c r="N13" s="4" t="s">
        <v>60</v>
      </c>
      <c r="O13" s="4" t="s">
        <v>49</v>
      </c>
      <c r="P13" s="4" t="s">
        <v>32</v>
      </c>
      <c r="Q13" s="4">
        <v>0</v>
      </c>
      <c r="R13" s="6">
        <v>44533</v>
      </c>
      <c r="S13" s="5">
        <v>44549</v>
      </c>
      <c r="T13" s="4" t="s">
        <v>33</v>
      </c>
      <c r="U13" s="4">
        <v>73.56</v>
      </c>
      <c r="V13" s="4">
        <v>0</v>
      </c>
      <c r="W13" s="4">
        <v>0</v>
      </c>
      <c r="X13" s="4">
        <v>2325463</v>
      </c>
    </row>
    <row r="14" s="4" customFormat="1" spans="1:23">
      <c r="A14" s="4">
        <v>16890045619</v>
      </c>
      <c r="B14" s="4" t="s">
        <v>25</v>
      </c>
      <c r="C14" s="4" t="s">
        <v>34</v>
      </c>
      <c r="D14" s="4" t="s">
        <v>27</v>
      </c>
      <c r="E14" s="4" t="s">
        <v>28</v>
      </c>
      <c r="F14" s="5">
        <v>44533</v>
      </c>
      <c r="G14" s="5">
        <v>44534</v>
      </c>
      <c r="H14" s="4">
        <v>1</v>
      </c>
      <c r="I14" s="4">
        <v>1</v>
      </c>
      <c r="J14" s="4">
        <v>1</v>
      </c>
      <c r="K14" s="4" t="s">
        <v>29</v>
      </c>
      <c r="L14" s="4">
        <v>-143.53</v>
      </c>
      <c r="M14" s="4">
        <v>-143.53</v>
      </c>
      <c r="N14" s="4" t="s">
        <v>48</v>
      </c>
      <c r="O14" s="4" t="s">
        <v>49</v>
      </c>
      <c r="P14" s="4" t="s">
        <v>32</v>
      </c>
      <c r="Q14" s="4">
        <v>0</v>
      </c>
      <c r="R14" s="6">
        <v>44530</v>
      </c>
      <c r="S14" s="5">
        <v>44549</v>
      </c>
      <c r="T14" s="4" t="s">
        <v>33</v>
      </c>
      <c r="U14" s="4">
        <v>-143.53</v>
      </c>
      <c r="V14" s="4">
        <v>0</v>
      </c>
      <c r="W14" s="4">
        <v>0</v>
      </c>
    </row>
    <row r="15" s="4" customFormat="1" spans="1:24">
      <c r="A15" s="4">
        <v>16886656126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44534</v>
      </c>
      <c r="G15" s="5">
        <v>44535</v>
      </c>
      <c r="H15" s="4">
        <v>1</v>
      </c>
      <c r="I15" s="4">
        <v>1</v>
      </c>
      <c r="J15" s="4">
        <v>1</v>
      </c>
      <c r="K15" s="4" t="s">
        <v>29</v>
      </c>
      <c r="L15" s="4">
        <v>650</v>
      </c>
      <c r="M15" s="4">
        <v>650</v>
      </c>
      <c r="N15" s="4" t="s">
        <v>63</v>
      </c>
      <c r="O15" s="4" t="s">
        <v>64</v>
      </c>
      <c r="P15" s="4" t="s">
        <v>32</v>
      </c>
      <c r="Q15" s="4">
        <v>0</v>
      </c>
      <c r="R15" s="6">
        <v>44529</v>
      </c>
      <c r="S15" s="5">
        <v>44550</v>
      </c>
      <c r="T15" s="4" t="s">
        <v>33</v>
      </c>
      <c r="U15" s="4">
        <v>650</v>
      </c>
      <c r="V15" s="4">
        <v>0</v>
      </c>
      <c r="W15" s="4">
        <v>0</v>
      </c>
      <c r="X15" s="4">
        <v>2317860</v>
      </c>
    </row>
    <row r="16" s="4" customFormat="1" spans="1:24">
      <c r="A16" s="4">
        <v>16886656126</v>
      </c>
      <c r="B16" s="4" t="s">
        <v>25</v>
      </c>
      <c r="C16" s="4" t="s">
        <v>34</v>
      </c>
      <c r="D16" s="4" t="s">
        <v>61</v>
      </c>
      <c r="E16" s="4" t="s">
        <v>62</v>
      </c>
      <c r="F16" s="5">
        <v>44534</v>
      </c>
      <c r="G16" s="5">
        <v>44535</v>
      </c>
      <c r="H16" s="4">
        <v>1</v>
      </c>
      <c r="I16" s="4">
        <v>1</v>
      </c>
      <c r="J16" s="4">
        <v>1</v>
      </c>
      <c r="K16" s="4" t="s">
        <v>29</v>
      </c>
      <c r="L16" s="4">
        <v>-650</v>
      </c>
      <c r="M16" s="4">
        <v>-650</v>
      </c>
      <c r="N16" s="4" t="s">
        <v>63</v>
      </c>
      <c r="O16" s="4" t="s">
        <v>64</v>
      </c>
      <c r="P16" s="4" t="s">
        <v>32</v>
      </c>
      <c r="Q16" s="4">
        <v>0</v>
      </c>
      <c r="R16" s="6">
        <v>44529</v>
      </c>
      <c r="S16" s="5">
        <v>44550</v>
      </c>
      <c r="T16" s="4" t="s">
        <v>33</v>
      </c>
      <c r="U16" s="4">
        <v>-650</v>
      </c>
      <c r="V16" s="4">
        <v>0</v>
      </c>
      <c r="W16" s="4">
        <v>0</v>
      </c>
      <c r="X16" s="4">
        <v>2317860</v>
      </c>
    </row>
    <row r="17" s="4" customFormat="1" spans="1:24">
      <c r="A17" s="4">
        <v>16896921073</v>
      </c>
      <c r="B17" s="4" t="s">
        <v>25</v>
      </c>
      <c r="C17" s="4" t="s">
        <v>26</v>
      </c>
      <c r="D17" s="4" t="s">
        <v>27</v>
      </c>
      <c r="E17" s="4" t="s">
        <v>28</v>
      </c>
      <c r="F17" s="5">
        <v>44534</v>
      </c>
      <c r="G17" s="5">
        <v>44535</v>
      </c>
      <c r="H17" s="4">
        <v>1</v>
      </c>
      <c r="I17" s="4">
        <v>1</v>
      </c>
      <c r="J17" s="4">
        <v>1</v>
      </c>
      <c r="K17" s="4" t="s">
        <v>29</v>
      </c>
      <c r="L17" s="4">
        <v>143.63</v>
      </c>
      <c r="M17" s="4">
        <v>143.63</v>
      </c>
      <c r="N17" s="4" t="s">
        <v>48</v>
      </c>
      <c r="O17" s="4" t="s">
        <v>64</v>
      </c>
      <c r="P17" s="4" t="s">
        <v>32</v>
      </c>
      <c r="Q17" s="4">
        <v>0</v>
      </c>
      <c r="R17" s="6">
        <v>44531</v>
      </c>
      <c r="S17" s="5">
        <v>44550</v>
      </c>
      <c r="T17" s="4" t="s">
        <v>33</v>
      </c>
      <c r="U17" s="4">
        <v>143.63</v>
      </c>
      <c r="V17" s="4">
        <v>0</v>
      </c>
      <c r="W17" s="4">
        <v>0</v>
      </c>
      <c r="X17" s="4">
        <v>2320681</v>
      </c>
    </row>
    <row r="18" s="4" customFormat="1" spans="1:24">
      <c r="A18" s="4">
        <v>16903160313</v>
      </c>
      <c r="B18" s="4" t="s">
        <v>25</v>
      </c>
      <c r="C18" s="4" t="s">
        <v>26</v>
      </c>
      <c r="D18" s="4" t="s">
        <v>65</v>
      </c>
      <c r="E18" s="4" t="s">
        <v>66</v>
      </c>
      <c r="F18" s="5">
        <v>44534</v>
      </c>
      <c r="G18" s="5">
        <v>44535</v>
      </c>
      <c r="H18" s="4">
        <v>2</v>
      </c>
      <c r="I18" s="4">
        <v>1</v>
      </c>
      <c r="J18" s="4">
        <v>2</v>
      </c>
      <c r="K18" s="4" t="s">
        <v>29</v>
      </c>
      <c r="L18" s="4">
        <v>946</v>
      </c>
      <c r="M18" s="4">
        <v>946</v>
      </c>
      <c r="N18" s="4" t="s">
        <v>67</v>
      </c>
      <c r="O18" s="4" t="s">
        <v>64</v>
      </c>
      <c r="P18" s="4" t="s">
        <v>32</v>
      </c>
      <c r="Q18" s="4">
        <v>0</v>
      </c>
      <c r="R18" s="6">
        <v>44532</v>
      </c>
      <c r="S18" s="5">
        <v>44550</v>
      </c>
      <c r="T18" s="4" t="s">
        <v>33</v>
      </c>
      <c r="U18" s="4">
        <v>946</v>
      </c>
      <c r="V18" s="4">
        <v>0</v>
      </c>
      <c r="W18" s="4">
        <v>0</v>
      </c>
      <c r="X18" s="4">
        <v>2322496</v>
      </c>
    </row>
    <row r="19" s="4" customFormat="1" spans="1:24">
      <c r="A19" s="4">
        <v>16903160313</v>
      </c>
      <c r="B19" s="4" t="s">
        <v>25</v>
      </c>
      <c r="C19" s="4" t="s">
        <v>34</v>
      </c>
      <c r="D19" s="4" t="s">
        <v>65</v>
      </c>
      <c r="E19" s="4" t="s">
        <v>66</v>
      </c>
      <c r="F19" s="5">
        <v>44534</v>
      </c>
      <c r="G19" s="5">
        <v>44535</v>
      </c>
      <c r="H19" s="4">
        <v>2</v>
      </c>
      <c r="I19" s="4">
        <v>1</v>
      </c>
      <c r="J19" s="4">
        <v>2</v>
      </c>
      <c r="K19" s="4" t="s">
        <v>29</v>
      </c>
      <c r="L19" s="4">
        <v>-946</v>
      </c>
      <c r="M19" s="4">
        <v>-946</v>
      </c>
      <c r="N19" s="4" t="s">
        <v>67</v>
      </c>
      <c r="O19" s="4" t="s">
        <v>64</v>
      </c>
      <c r="P19" s="4" t="s">
        <v>32</v>
      </c>
      <c r="Q19" s="4">
        <v>0</v>
      </c>
      <c r="R19" s="6">
        <v>44532</v>
      </c>
      <c r="S19" s="5">
        <v>44550</v>
      </c>
      <c r="T19" s="4" t="s">
        <v>33</v>
      </c>
      <c r="U19" s="4">
        <v>-946</v>
      </c>
      <c r="V19" s="4">
        <v>0</v>
      </c>
      <c r="W19" s="4">
        <v>0</v>
      </c>
      <c r="X19" s="4">
        <v>2322496</v>
      </c>
    </row>
    <row r="20" s="4" customFormat="1" spans="1:25">
      <c r="A20" s="4">
        <v>16904049756</v>
      </c>
      <c r="B20" s="4" t="s">
        <v>25</v>
      </c>
      <c r="C20" s="4" t="s">
        <v>26</v>
      </c>
      <c r="D20" s="4" t="s">
        <v>68</v>
      </c>
      <c r="E20" s="4" t="s">
        <v>69</v>
      </c>
      <c r="F20" s="5">
        <v>44533</v>
      </c>
      <c r="G20" s="5">
        <v>44535</v>
      </c>
      <c r="H20" s="4">
        <v>1</v>
      </c>
      <c r="I20" s="4">
        <v>2</v>
      </c>
      <c r="J20" s="4">
        <v>2</v>
      </c>
      <c r="K20" s="4" t="s">
        <v>29</v>
      </c>
      <c r="L20" s="4">
        <v>1120</v>
      </c>
      <c r="M20" s="4">
        <v>1120</v>
      </c>
      <c r="N20" s="4" t="s">
        <v>70</v>
      </c>
      <c r="O20" s="4" t="s">
        <v>64</v>
      </c>
      <c r="P20" s="4" t="s">
        <v>32</v>
      </c>
      <c r="Q20" s="4">
        <v>0</v>
      </c>
      <c r="R20" s="6">
        <v>44532</v>
      </c>
      <c r="S20" s="5">
        <v>44550</v>
      </c>
      <c r="T20" s="4" t="s">
        <v>33</v>
      </c>
      <c r="U20" s="4">
        <v>1120</v>
      </c>
      <c r="V20" s="4">
        <v>0</v>
      </c>
      <c r="W20" s="4">
        <v>0</v>
      </c>
      <c r="X20" s="4">
        <v>2322873</v>
      </c>
      <c r="Y20" s="4" t="s">
        <v>56</v>
      </c>
    </row>
    <row r="21" s="4" customFormat="1" spans="1:24">
      <c r="A21" s="4">
        <v>16910122086</v>
      </c>
      <c r="B21" s="4" t="s">
        <v>25</v>
      </c>
      <c r="C21" s="4" t="s">
        <v>26</v>
      </c>
      <c r="D21" s="4" t="s">
        <v>68</v>
      </c>
      <c r="E21" s="4" t="s">
        <v>71</v>
      </c>
      <c r="F21" s="5">
        <v>44534</v>
      </c>
      <c r="G21" s="5">
        <v>44535</v>
      </c>
      <c r="H21" s="4">
        <v>1</v>
      </c>
      <c r="I21" s="4">
        <v>1</v>
      </c>
      <c r="J21" s="4">
        <v>1</v>
      </c>
      <c r="K21" s="4" t="s">
        <v>29</v>
      </c>
      <c r="L21" s="4">
        <v>560</v>
      </c>
      <c r="M21" s="4">
        <v>560</v>
      </c>
      <c r="N21" s="4" t="s">
        <v>72</v>
      </c>
      <c r="O21" s="4" t="s">
        <v>64</v>
      </c>
      <c r="P21" s="4" t="s">
        <v>32</v>
      </c>
      <c r="Q21" s="4">
        <v>0</v>
      </c>
      <c r="R21" s="6">
        <v>44533</v>
      </c>
      <c r="S21" s="5">
        <v>44550</v>
      </c>
      <c r="T21" s="4" t="s">
        <v>33</v>
      </c>
      <c r="U21" s="4">
        <v>560</v>
      </c>
      <c r="V21" s="4">
        <v>0</v>
      </c>
      <c r="W21" s="4">
        <v>0</v>
      </c>
      <c r="X21" s="4">
        <v>2324722</v>
      </c>
    </row>
    <row r="22" s="4" customFormat="1" spans="1:23">
      <c r="A22" s="4">
        <v>16911170133</v>
      </c>
      <c r="B22" s="4" t="s">
        <v>25</v>
      </c>
      <c r="C22" s="4" t="s">
        <v>26</v>
      </c>
      <c r="D22" s="4" t="s">
        <v>73</v>
      </c>
      <c r="E22" s="4" t="s">
        <v>74</v>
      </c>
      <c r="F22" s="5">
        <v>44534</v>
      </c>
      <c r="G22" s="5">
        <v>44535</v>
      </c>
      <c r="H22" s="4">
        <v>1</v>
      </c>
      <c r="I22" s="4">
        <v>1</v>
      </c>
      <c r="J22" s="4">
        <v>1</v>
      </c>
      <c r="K22" s="4" t="s">
        <v>29</v>
      </c>
      <c r="L22" s="4">
        <v>510</v>
      </c>
      <c r="M22" s="4">
        <v>510</v>
      </c>
      <c r="N22" s="4" t="s">
        <v>75</v>
      </c>
      <c r="O22" s="4" t="s">
        <v>64</v>
      </c>
      <c r="P22" s="4" t="s">
        <v>32</v>
      </c>
      <c r="Q22" s="4">
        <v>0</v>
      </c>
      <c r="R22" s="6">
        <v>44533</v>
      </c>
      <c r="S22" s="5">
        <v>44550</v>
      </c>
      <c r="T22" s="4" t="s">
        <v>33</v>
      </c>
      <c r="U22" s="4">
        <v>510</v>
      </c>
      <c r="V22" s="4">
        <v>0</v>
      </c>
      <c r="W22" s="4">
        <v>0</v>
      </c>
    </row>
    <row r="23" s="4" customFormat="1" spans="1:24">
      <c r="A23" s="4">
        <v>16896921073</v>
      </c>
      <c r="B23" s="4" t="s">
        <v>25</v>
      </c>
      <c r="C23" s="4" t="s">
        <v>34</v>
      </c>
      <c r="D23" s="4" t="s">
        <v>27</v>
      </c>
      <c r="E23" s="4" t="s">
        <v>28</v>
      </c>
      <c r="F23" s="5">
        <v>44534</v>
      </c>
      <c r="G23" s="5">
        <v>44535</v>
      </c>
      <c r="H23" s="4">
        <v>1</v>
      </c>
      <c r="I23" s="4">
        <v>1</v>
      </c>
      <c r="J23" s="4">
        <v>1</v>
      </c>
      <c r="K23" s="4" t="s">
        <v>29</v>
      </c>
      <c r="L23" s="4">
        <v>-143.63</v>
      </c>
      <c r="M23" s="4">
        <v>-143.63</v>
      </c>
      <c r="N23" s="4" t="s">
        <v>48</v>
      </c>
      <c r="O23" s="4" t="s">
        <v>64</v>
      </c>
      <c r="P23" s="4" t="s">
        <v>32</v>
      </c>
      <c r="Q23" s="4">
        <v>0</v>
      </c>
      <c r="R23" s="6">
        <v>44531</v>
      </c>
      <c r="S23" s="5">
        <v>44550</v>
      </c>
      <c r="T23" s="4" t="s">
        <v>33</v>
      </c>
      <c r="U23" s="4">
        <v>-143.63</v>
      </c>
      <c r="V23" s="4">
        <v>0</v>
      </c>
      <c r="W23" s="4">
        <v>0</v>
      </c>
      <c r="X23" s="4">
        <v>2320681</v>
      </c>
    </row>
    <row r="24" s="4" customFormat="1" spans="1:25">
      <c r="A24" s="4">
        <v>16916940310</v>
      </c>
      <c r="B24" s="4" t="s">
        <v>25</v>
      </c>
      <c r="C24" s="4" t="s">
        <v>26</v>
      </c>
      <c r="D24" s="4" t="s">
        <v>41</v>
      </c>
      <c r="E24" s="4" t="s">
        <v>76</v>
      </c>
      <c r="F24" s="5">
        <v>44534</v>
      </c>
      <c r="G24" s="5">
        <v>44535</v>
      </c>
      <c r="H24" s="4">
        <v>1</v>
      </c>
      <c r="I24" s="4">
        <v>1</v>
      </c>
      <c r="J24" s="4">
        <v>1</v>
      </c>
      <c r="K24" s="4" t="s">
        <v>29</v>
      </c>
      <c r="L24" s="4">
        <v>213.13</v>
      </c>
      <c r="M24" s="4">
        <v>213.13</v>
      </c>
      <c r="N24" s="4" t="s">
        <v>77</v>
      </c>
      <c r="O24" s="4" t="s">
        <v>64</v>
      </c>
      <c r="P24" s="4" t="s">
        <v>32</v>
      </c>
      <c r="Q24" s="4">
        <v>0</v>
      </c>
      <c r="R24" s="6">
        <v>44534</v>
      </c>
      <c r="S24" s="5">
        <v>44550</v>
      </c>
      <c r="T24" s="4" t="s">
        <v>33</v>
      </c>
      <c r="U24" s="4">
        <v>213.13</v>
      </c>
      <c r="V24" s="4">
        <v>0</v>
      </c>
      <c r="W24" s="4">
        <v>0</v>
      </c>
      <c r="X24" s="4">
        <v>2326415</v>
      </c>
      <c r="Y24" s="4" t="s">
        <v>56</v>
      </c>
    </row>
    <row r="25" s="4" customFormat="1" spans="1:24">
      <c r="A25" s="4">
        <v>16917601623</v>
      </c>
      <c r="B25" s="4" t="s">
        <v>25</v>
      </c>
      <c r="C25" s="4" t="s">
        <v>26</v>
      </c>
      <c r="D25" s="4" t="s">
        <v>41</v>
      </c>
      <c r="E25" s="4" t="s">
        <v>42</v>
      </c>
      <c r="F25" s="5">
        <v>44534</v>
      </c>
      <c r="G25" s="5">
        <v>44535</v>
      </c>
      <c r="H25" s="4">
        <v>1</v>
      </c>
      <c r="I25" s="4">
        <v>1</v>
      </c>
      <c r="J25" s="4">
        <v>1</v>
      </c>
      <c r="K25" s="4" t="s">
        <v>29</v>
      </c>
      <c r="L25" s="4">
        <v>213.13</v>
      </c>
      <c r="M25" s="4">
        <v>213.13</v>
      </c>
      <c r="N25" s="4" t="s">
        <v>78</v>
      </c>
      <c r="O25" s="4" t="s">
        <v>64</v>
      </c>
      <c r="P25" s="4" t="s">
        <v>32</v>
      </c>
      <c r="Q25" s="4">
        <v>0</v>
      </c>
      <c r="R25" s="6">
        <v>44534</v>
      </c>
      <c r="S25" s="5">
        <v>44550</v>
      </c>
      <c r="T25" s="4" t="s">
        <v>33</v>
      </c>
      <c r="U25" s="4">
        <v>213.13</v>
      </c>
      <c r="V25" s="4">
        <v>0</v>
      </c>
      <c r="W25" s="4">
        <v>0</v>
      </c>
      <c r="X25" s="4">
        <v>2326661</v>
      </c>
    </row>
    <row r="26" s="4" customFormat="1" spans="1:25">
      <c r="A26" s="4">
        <v>16920782586</v>
      </c>
      <c r="B26" s="4" t="s">
        <v>25</v>
      </c>
      <c r="C26" s="4" t="s">
        <v>26</v>
      </c>
      <c r="D26" s="4" t="s">
        <v>79</v>
      </c>
      <c r="E26" s="4" t="s">
        <v>80</v>
      </c>
      <c r="F26" s="5">
        <v>44534</v>
      </c>
      <c r="G26" s="5">
        <v>44535</v>
      </c>
      <c r="H26" s="4">
        <v>1</v>
      </c>
      <c r="I26" s="4">
        <v>1</v>
      </c>
      <c r="J26" s="4">
        <v>1</v>
      </c>
      <c r="K26" s="4" t="s">
        <v>29</v>
      </c>
      <c r="L26" s="4">
        <v>204</v>
      </c>
      <c r="M26" s="4">
        <v>204</v>
      </c>
      <c r="N26" s="4" t="s">
        <v>81</v>
      </c>
      <c r="O26" s="4" t="s">
        <v>64</v>
      </c>
      <c r="P26" s="4" t="s">
        <v>32</v>
      </c>
      <c r="Q26" s="4">
        <v>0</v>
      </c>
      <c r="R26" s="6">
        <v>44534</v>
      </c>
      <c r="S26" s="5">
        <v>44550</v>
      </c>
      <c r="T26" s="4" t="s">
        <v>33</v>
      </c>
      <c r="U26" s="4">
        <v>204</v>
      </c>
      <c r="V26" s="4">
        <v>0</v>
      </c>
      <c r="W26" s="4">
        <v>0</v>
      </c>
      <c r="X26" s="4">
        <v>2327096</v>
      </c>
      <c r="Y26" s="4">
        <v>533060</v>
      </c>
    </row>
    <row r="27" s="4" customFormat="1" spans="1:25">
      <c r="A27" s="4">
        <v>16921192532</v>
      </c>
      <c r="B27" s="4" t="s">
        <v>25</v>
      </c>
      <c r="C27" s="4" t="s">
        <v>26</v>
      </c>
      <c r="D27" s="4" t="s">
        <v>53</v>
      </c>
      <c r="E27" s="4" t="s">
        <v>82</v>
      </c>
      <c r="F27" s="5">
        <v>44534</v>
      </c>
      <c r="G27" s="5">
        <v>44535</v>
      </c>
      <c r="H27" s="4">
        <v>1</v>
      </c>
      <c r="I27" s="4">
        <v>1</v>
      </c>
      <c r="J27" s="4">
        <v>1</v>
      </c>
      <c r="K27" s="4" t="s">
        <v>29</v>
      </c>
      <c r="L27" s="4">
        <v>280.17</v>
      </c>
      <c r="M27" s="4">
        <v>280.17</v>
      </c>
      <c r="N27" s="4" t="s">
        <v>83</v>
      </c>
      <c r="O27" s="4" t="s">
        <v>64</v>
      </c>
      <c r="P27" s="4" t="s">
        <v>32</v>
      </c>
      <c r="Q27" s="4">
        <v>0</v>
      </c>
      <c r="R27" s="6">
        <v>44534</v>
      </c>
      <c r="S27" s="5">
        <v>44550</v>
      </c>
      <c r="T27" s="4" t="s">
        <v>33</v>
      </c>
      <c r="U27" s="4">
        <v>280.17</v>
      </c>
      <c r="V27" s="4">
        <v>0</v>
      </c>
      <c r="W27" s="4">
        <v>0</v>
      </c>
      <c r="X27" s="4">
        <v>2327286</v>
      </c>
      <c r="Y27" s="4">
        <v>528993</v>
      </c>
    </row>
    <row r="28" s="4" customFormat="1" spans="1:25">
      <c r="A28" s="4">
        <v>16921239647</v>
      </c>
      <c r="B28" s="4" t="s">
        <v>25</v>
      </c>
      <c r="C28" s="4" t="s">
        <v>26</v>
      </c>
      <c r="D28" s="4" t="s">
        <v>53</v>
      </c>
      <c r="E28" s="4" t="s">
        <v>84</v>
      </c>
      <c r="F28" s="5">
        <v>44534</v>
      </c>
      <c r="G28" s="5">
        <v>44535</v>
      </c>
      <c r="H28" s="4">
        <v>1</v>
      </c>
      <c r="I28" s="4">
        <v>1</v>
      </c>
      <c r="J28" s="4">
        <v>1</v>
      </c>
      <c r="K28" s="4" t="s">
        <v>29</v>
      </c>
      <c r="L28" s="4">
        <v>300.19</v>
      </c>
      <c r="M28" s="4">
        <v>300.19</v>
      </c>
      <c r="N28" s="4" t="s">
        <v>85</v>
      </c>
      <c r="O28" s="4" t="s">
        <v>64</v>
      </c>
      <c r="P28" s="4" t="s">
        <v>32</v>
      </c>
      <c r="Q28" s="4">
        <v>0</v>
      </c>
      <c r="R28" s="6">
        <v>44534</v>
      </c>
      <c r="S28" s="5">
        <v>44550</v>
      </c>
      <c r="T28" s="4" t="s">
        <v>33</v>
      </c>
      <c r="U28" s="4">
        <v>300.19</v>
      </c>
      <c r="V28" s="4">
        <v>0</v>
      </c>
      <c r="W28" s="4">
        <v>0</v>
      </c>
      <c r="X28" s="4">
        <v>2327310</v>
      </c>
      <c r="Y28" s="4">
        <v>661117</v>
      </c>
    </row>
    <row r="29" s="4" customFormat="1" spans="1:24">
      <c r="A29" s="4">
        <v>16921815524</v>
      </c>
      <c r="B29" s="4" t="s">
        <v>25</v>
      </c>
      <c r="C29" s="4" t="s">
        <v>26</v>
      </c>
      <c r="D29" s="4" t="s">
        <v>41</v>
      </c>
      <c r="E29" s="4" t="s">
        <v>86</v>
      </c>
      <c r="F29" s="5">
        <v>44534</v>
      </c>
      <c r="G29" s="5">
        <v>44535</v>
      </c>
      <c r="H29" s="4">
        <v>1</v>
      </c>
      <c r="I29" s="4">
        <v>1</v>
      </c>
      <c r="J29" s="4">
        <v>1</v>
      </c>
      <c r="K29" s="4" t="s">
        <v>29</v>
      </c>
      <c r="L29" s="4">
        <v>243.15</v>
      </c>
      <c r="M29" s="4">
        <v>243.15</v>
      </c>
      <c r="N29" s="4" t="s">
        <v>87</v>
      </c>
      <c r="O29" s="4" t="s">
        <v>64</v>
      </c>
      <c r="P29" s="4" t="s">
        <v>32</v>
      </c>
      <c r="Q29" s="4">
        <v>0</v>
      </c>
      <c r="R29" s="6">
        <v>44534</v>
      </c>
      <c r="S29" s="5">
        <v>44550</v>
      </c>
      <c r="T29" s="4" t="s">
        <v>33</v>
      </c>
      <c r="U29" s="4">
        <v>243.15</v>
      </c>
      <c r="V29" s="4">
        <v>0</v>
      </c>
      <c r="W29" s="4">
        <v>0</v>
      </c>
      <c r="X29" s="4">
        <v>2327562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E36" sqref="E36"/>
    </sheetView>
  </sheetViews>
  <sheetFormatPr defaultColWidth="9" defaultRowHeight="13.5"/>
  <cols>
    <col min="1" max="1" width="16.12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hidden="1" spans="1:9">
      <c r="A2" s="4">
        <v>16903441189</v>
      </c>
      <c r="B2" s="5">
        <v>44532</v>
      </c>
      <c r="C2" s="5">
        <v>44533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16905339212</v>
      </c>
      <c r="B3" s="5">
        <v>44532</v>
      </c>
      <c r="C3" s="5">
        <v>44533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3" si="0">D3-E3</f>
        <v>#N/A</v>
      </c>
      <c r="H3" s="4" t="e">
        <f t="shared" ref="H3:H23" si="1">$H$1&amp;F3</f>
        <v>#N/A</v>
      </c>
      <c r="I3" s="4" t="e">
        <f>VLOOKUP(A3,HOP!A:T,20,0)</f>
        <v>#N/A</v>
      </c>
    </row>
    <row r="4" s="4" customFormat="1" spans="1:9">
      <c r="A4" s="4">
        <v>16905562532</v>
      </c>
      <c r="B4" s="5">
        <v>44532</v>
      </c>
      <c r="C4" s="5">
        <v>44533</v>
      </c>
      <c r="D4" s="4">
        <v>1055.58</v>
      </c>
      <c r="E4" s="4" t="str">
        <f>VLOOKUP(A4,HOP!A:L,12,0)</f>
        <v>1055.58</v>
      </c>
      <c r="F4" s="4" t="str">
        <f>VLOOKUP(A4,HOP!A:C,3,0)</f>
        <v>2323720</v>
      </c>
      <c r="G4" s="4">
        <f t="shared" si="0"/>
        <v>0</v>
      </c>
      <c r="H4" s="4" t="str">
        <f t="shared" si="1"/>
        <v>，2323720</v>
      </c>
      <c r="I4" s="4" t="str">
        <f>VLOOKUP(A4,HOP!A:T,20,0)</f>
        <v>直采</v>
      </c>
    </row>
    <row r="5" s="4" customFormat="1" spans="1:9">
      <c r="A5" s="4">
        <v>16909025270</v>
      </c>
      <c r="B5" s="5">
        <v>44532</v>
      </c>
      <c r="C5" s="5">
        <v>44533</v>
      </c>
      <c r="D5" s="4">
        <v>213.13</v>
      </c>
      <c r="E5" s="4" t="str">
        <f>VLOOKUP(A5,HOP!A:L,12,0)</f>
        <v>213.13</v>
      </c>
      <c r="F5" s="4" t="str">
        <f>VLOOKUP(A5,HOP!A:C,3,0)</f>
        <v>2324155</v>
      </c>
      <c r="G5" s="4">
        <f t="shared" si="0"/>
        <v>0</v>
      </c>
      <c r="H5" s="4" t="str">
        <f t="shared" si="1"/>
        <v>，2324155</v>
      </c>
      <c r="I5" s="4" t="str">
        <f>VLOOKUP(A5,HOP!A:T,20,0)</f>
        <v>直采</v>
      </c>
    </row>
    <row r="6" s="4" customFormat="1" spans="1:10">
      <c r="A6" s="4">
        <v>16902219350</v>
      </c>
      <c r="B6" s="5">
        <v>44531</v>
      </c>
      <c r="C6" s="5">
        <v>44532</v>
      </c>
      <c r="D6" s="4">
        <v>-125.74</v>
      </c>
      <c r="E6" s="4" t="e">
        <f>VLOOKUP(A6,HOP!A:L,12,0)</f>
        <v>#N/A</v>
      </c>
      <c r="F6" s="4">
        <v>2322151</v>
      </c>
      <c r="G6" s="4" t="e">
        <f t="shared" si="0"/>
        <v>#N/A</v>
      </c>
      <c r="H6" s="4" t="str">
        <f t="shared" si="1"/>
        <v>，2322151</v>
      </c>
      <c r="I6" s="4" t="e">
        <f>VLOOKUP(A6,HOP!A:T,20,0)</f>
        <v>#N/A</v>
      </c>
      <c r="J6" s="4" t="s">
        <v>89</v>
      </c>
    </row>
    <row r="7" s="4" customFormat="1" hidden="1" spans="1:9">
      <c r="A7" s="4">
        <v>16890045619</v>
      </c>
      <c r="B7" s="5">
        <v>44533</v>
      </c>
      <c r="C7" s="5">
        <v>44534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16911692964</v>
      </c>
      <c r="B8" s="5">
        <v>44533</v>
      </c>
      <c r="C8" s="5">
        <v>44534</v>
      </c>
      <c r="D8" s="4">
        <v>418</v>
      </c>
      <c r="E8" s="4" t="str">
        <f>VLOOKUP(A8,HOP!A:L,12,0)</f>
        <v>418.00</v>
      </c>
      <c r="F8" s="4" t="str">
        <f>VLOOKUP(A8,HOP!A:C,3,0)</f>
        <v>2325285</v>
      </c>
      <c r="G8" s="4">
        <f t="shared" si="0"/>
        <v>0</v>
      </c>
      <c r="H8" s="4" t="str">
        <f t="shared" si="1"/>
        <v>，2325285</v>
      </c>
      <c r="I8" s="4" t="str">
        <f>VLOOKUP(A8,HOP!A:T,20,0)</f>
        <v>直采</v>
      </c>
    </row>
    <row r="9" s="4" customFormat="1" spans="1:9">
      <c r="A9" s="4">
        <v>16911807698</v>
      </c>
      <c r="B9" s="5">
        <v>44533</v>
      </c>
      <c r="C9" s="5">
        <v>44534</v>
      </c>
      <c r="D9" s="4">
        <v>410.25</v>
      </c>
      <c r="E9" s="4" t="str">
        <f>VLOOKUP(A9,HOP!A:L,12,0)</f>
        <v>410.25</v>
      </c>
      <c r="F9" s="4" t="str">
        <f>VLOOKUP(A9,HOP!A:C,3,0)</f>
        <v>2325339</v>
      </c>
      <c r="G9" s="4">
        <f t="shared" si="0"/>
        <v>0</v>
      </c>
      <c r="H9" s="4" t="str">
        <f t="shared" si="1"/>
        <v>，2325339</v>
      </c>
      <c r="I9" s="4" t="str">
        <f>VLOOKUP(A9,HOP!A:T,20,0)</f>
        <v>Saas酒店</v>
      </c>
    </row>
    <row r="10" s="4" customFormat="1" spans="1:9">
      <c r="A10" s="4">
        <v>16911817477</v>
      </c>
      <c r="B10" s="5">
        <v>44533</v>
      </c>
      <c r="C10" s="5">
        <v>44534</v>
      </c>
      <c r="D10" s="4">
        <v>330.2</v>
      </c>
      <c r="E10" s="4" t="str">
        <f>VLOOKUP(A10,HOP!A:L,12,0)</f>
        <v>330.20</v>
      </c>
      <c r="F10" s="4" t="str">
        <f>VLOOKUP(A10,HOP!A:C,3,0)</f>
        <v>2325346</v>
      </c>
      <c r="G10" s="4">
        <f t="shared" si="0"/>
        <v>0</v>
      </c>
      <c r="H10" s="4" t="str">
        <f t="shared" si="1"/>
        <v>，2325346</v>
      </c>
      <c r="I10" s="4" t="str">
        <f>VLOOKUP(A10,HOP!A:T,20,0)</f>
        <v>Saas酒店</v>
      </c>
    </row>
    <row r="11" s="4" customFormat="1" spans="1:9">
      <c r="A11" s="4">
        <v>16912062665</v>
      </c>
      <c r="B11" s="5">
        <v>44533</v>
      </c>
      <c r="C11" s="5">
        <v>44534</v>
      </c>
      <c r="D11" s="4">
        <v>73.56</v>
      </c>
      <c r="E11" s="4" t="str">
        <f>VLOOKUP(A11,HOP!A:L,12,0)</f>
        <v>73.56</v>
      </c>
      <c r="F11" s="4" t="str">
        <f>VLOOKUP(A11,HOP!A:C,3,0)</f>
        <v>2325463</v>
      </c>
      <c r="G11" s="4">
        <f t="shared" si="0"/>
        <v>0</v>
      </c>
      <c r="H11" s="4" t="str">
        <f t="shared" si="1"/>
        <v>，2325463</v>
      </c>
      <c r="I11" s="4" t="str">
        <f>VLOOKUP(A11,HOP!A:T,20,0)</f>
        <v>直连</v>
      </c>
    </row>
    <row r="12" s="4" customFormat="1" hidden="1" spans="1:9">
      <c r="A12" s="4">
        <v>16886656126</v>
      </c>
      <c r="B12" s="5">
        <v>44534</v>
      </c>
      <c r="C12" s="5">
        <v>44535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4">
        <v>16896921073</v>
      </c>
      <c r="B13" s="5">
        <v>44534</v>
      </c>
      <c r="C13" s="5">
        <v>44535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hidden="1" spans="1:9">
      <c r="A14" s="4">
        <v>16903160313</v>
      </c>
      <c r="B14" s="5">
        <v>44534</v>
      </c>
      <c r="C14" s="5">
        <v>44535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16904049756</v>
      </c>
      <c r="B15" s="5">
        <v>44533</v>
      </c>
      <c r="C15" s="5">
        <v>44535</v>
      </c>
      <c r="D15" s="4">
        <v>1120</v>
      </c>
      <c r="E15" s="4" t="str">
        <f>VLOOKUP(A15,HOP!A:L,12,0)</f>
        <v>1120.00</v>
      </c>
      <c r="F15" s="4" t="str">
        <f>VLOOKUP(A15,HOP!A:C,3,0)</f>
        <v>2322873</v>
      </c>
      <c r="G15" s="4">
        <f t="shared" si="0"/>
        <v>0</v>
      </c>
      <c r="H15" s="4" t="str">
        <f t="shared" si="1"/>
        <v>，2322873</v>
      </c>
      <c r="I15" s="4" t="str">
        <f>VLOOKUP(A15,HOP!A:T,20,0)</f>
        <v>直采</v>
      </c>
    </row>
    <row r="16" s="4" customFormat="1" spans="1:9">
      <c r="A16" s="4">
        <v>16910122086</v>
      </c>
      <c r="B16" s="5">
        <v>44534</v>
      </c>
      <c r="C16" s="5">
        <v>44535</v>
      </c>
      <c r="D16" s="4">
        <v>560</v>
      </c>
      <c r="E16" s="4" t="str">
        <f>VLOOKUP(A16,HOP!A:L,12,0)</f>
        <v>560.00</v>
      </c>
      <c r="F16" s="4" t="str">
        <f>VLOOKUP(A16,HOP!A:C,3,0)</f>
        <v>2324722</v>
      </c>
      <c r="G16" s="4">
        <f t="shared" si="0"/>
        <v>0</v>
      </c>
      <c r="H16" s="4" t="str">
        <f t="shared" si="1"/>
        <v>，2324722</v>
      </c>
      <c r="I16" s="4" t="str">
        <f>VLOOKUP(A16,HOP!A:T,20,0)</f>
        <v>直采</v>
      </c>
    </row>
    <row r="17" s="4" customFormat="1" spans="1:9">
      <c r="A17" s="4">
        <v>16911170133</v>
      </c>
      <c r="B17" s="5">
        <v>44534</v>
      </c>
      <c r="C17" s="5">
        <v>44535</v>
      </c>
      <c r="D17" s="4">
        <v>510</v>
      </c>
      <c r="E17" s="4" t="str">
        <f>VLOOKUP(A17,HOP!A:L,12,0)</f>
        <v>510.00</v>
      </c>
      <c r="F17" s="4" t="str">
        <f>VLOOKUP(A17,HOP!A:C,3,0)</f>
        <v>2325104</v>
      </c>
      <c r="G17" s="4">
        <f t="shared" si="0"/>
        <v>0</v>
      </c>
      <c r="H17" s="4" t="str">
        <f t="shared" si="1"/>
        <v>，2325104</v>
      </c>
      <c r="I17" s="4" t="str">
        <f>VLOOKUP(A17,HOP!A:T,20,0)</f>
        <v>直采</v>
      </c>
    </row>
    <row r="18" s="4" customFormat="1" spans="1:9">
      <c r="A18" s="4">
        <v>16916940310</v>
      </c>
      <c r="B18" s="5">
        <v>44534</v>
      </c>
      <c r="C18" s="5">
        <v>44535</v>
      </c>
      <c r="D18" s="4">
        <v>213.13</v>
      </c>
      <c r="E18" s="4" t="str">
        <f>VLOOKUP(A18,HOP!A:L,12,0)</f>
        <v>213.13</v>
      </c>
      <c r="F18" s="4" t="str">
        <f>VLOOKUP(A18,HOP!A:C,3,0)</f>
        <v>2326415</v>
      </c>
      <c r="G18" s="4">
        <f t="shared" si="0"/>
        <v>0</v>
      </c>
      <c r="H18" s="4" t="str">
        <f t="shared" si="1"/>
        <v>，2326415</v>
      </c>
      <c r="I18" s="4" t="str">
        <f>VLOOKUP(A18,HOP!A:T,20,0)</f>
        <v>直采</v>
      </c>
    </row>
    <row r="19" s="4" customFormat="1" spans="1:9">
      <c r="A19" s="4">
        <v>16917601623</v>
      </c>
      <c r="B19" s="5">
        <v>44534</v>
      </c>
      <c r="C19" s="5">
        <v>44535</v>
      </c>
      <c r="D19" s="4">
        <v>213.13</v>
      </c>
      <c r="E19" s="4" t="str">
        <f>VLOOKUP(A19,HOP!A:L,12,0)</f>
        <v>213.13</v>
      </c>
      <c r="F19" s="4" t="str">
        <f>VLOOKUP(A19,HOP!A:C,3,0)</f>
        <v>2326661</v>
      </c>
      <c r="G19" s="4">
        <f t="shared" si="0"/>
        <v>0</v>
      </c>
      <c r="H19" s="4" t="str">
        <f t="shared" si="1"/>
        <v>，2326661</v>
      </c>
      <c r="I19" s="4" t="str">
        <f>VLOOKUP(A19,HOP!A:T,20,0)</f>
        <v>直采</v>
      </c>
    </row>
    <row r="20" s="4" customFormat="1" spans="1:9">
      <c r="A20" s="4">
        <v>16920782586</v>
      </c>
      <c r="B20" s="5">
        <v>44534</v>
      </c>
      <c r="C20" s="5">
        <v>44535</v>
      </c>
      <c r="D20" s="4">
        <v>204</v>
      </c>
      <c r="E20" s="4" t="str">
        <f>VLOOKUP(A20,HOP!A:L,12,0)</f>
        <v>204.00</v>
      </c>
      <c r="F20" s="4" t="str">
        <f>VLOOKUP(A20,HOP!A:C,3,0)</f>
        <v>2327096</v>
      </c>
      <c r="G20" s="4">
        <f t="shared" si="0"/>
        <v>0</v>
      </c>
      <c r="H20" s="4" t="str">
        <f t="shared" si="1"/>
        <v>，2327096</v>
      </c>
      <c r="I20" s="4" t="str">
        <f>VLOOKUP(A20,HOP!A:T,20,0)</f>
        <v>直采</v>
      </c>
    </row>
    <row r="21" s="4" customFormat="1" spans="1:9">
      <c r="A21" s="4">
        <v>16921192532</v>
      </c>
      <c r="B21" s="5">
        <v>44534</v>
      </c>
      <c r="C21" s="5">
        <v>44535</v>
      </c>
      <c r="D21" s="4">
        <v>280.17</v>
      </c>
      <c r="E21" s="4" t="str">
        <f>VLOOKUP(A21,HOP!A:L,12,0)</f>
        <v>280.17</v>
      </c>
      <c r="F21" s="4" t="str">
        <f>VLOOKUP(A21,HOP!A:C,3,0)</f>
        <v>2327286</v>
      </c>
      <c r="G21" s="4">
        <f t="shared" si="0"/>
        <v>0</v>
      </c>
      <c r="H21" s="4" t="str">
        <f t="shared" si="1"/>
        <v>，2327286</v>
      </c>
      <c r="I21" s="4" t="str">
        <f>VLOOKUP(A21,HOP!A:T,20,0)</f>
        <v>Saas酒店</v>
      </c>
    </row>
    <row r="22" s="4" customFormat="1" spans="1:9">
      <c r="A22" s="4">
        <v>16921239647</v>
      </c>
      <c r="B22" s="5">
        <v>44534</v>
      </c>
      <c r="C22" s="5">
        <v>44535</v>
      </c>
      <c r="D22" s="4">
        <v>300.19</v>
      </c>
      <c r="E22" s="4" t="str">
        <f>VLOOKUP(A22,HOP!A:L,12,0)</f>
        <v>300.19</v>
      </c>
      <c r="F22" s="4" t="str">
        <f>VLOOKUP(A22,HOP!A:C,3,0)</f>
        <v>2327310</v>
      </c>
      <c r="G22" s="4">
        <f t="shared" si="0"/>
        <v>0</v>
      </c>
      <c r="H22" s="4" t="str">
        <f t="shared" si="1"/>
        <v>，2327310</v>
      </c>
      <c r="I22" s="4" t="str">
        <f>VLOOKUP(A22,HOP!A:T,20,0)</f>
        <v>Saas酒店</v>
      </c>
    </row>
    <row r="23" s="4" customFormat="1" spans="1:9">
      <c r="A23" s="4">
        <v>16921815524</v>
      </c>
      <c r="B23" s="5">
        <v>44534</v>
      </c>
      <c r="C23" s="5">
        <v>44535</v>
      </c>
      <c r="D23" s="4">
        <v>243.15</v>
      </c>
      <c r="E23" s="4" t="str">
        <f>VLOOKUP(A23,HOP!A:L,12,0)</f>
        <v>243.15</v>
      </c>
      <c r="F23" s="4" t="str">
        <f>VLOOKUP(A23,HOP!A:C,3,0)</f>
        <v>2327562</v>
      </c>
      <c r="G23" s="4">
        <f t="shared" si="0"/>
        <v>0</v>
      </c>
      <c r="H23" s="4" t="str">
        <f t="shared" si="1"/>
        <v>，2327562</v>
      </c>
      <c r="I23" s="4" t="str">
        <f>VLOOKUP(A23,HOP!A:T,20,0)</f>
        <v>直采</v>
      </c>
    </row>
    <row r="25" spans="4:4">
      <c r="D25" s="4">
        <f>SUM(D2:D24)</f>
        <v>6018.75</v>
      </c>
    </row>
    <row r="28" spans="1:5">
      <c r="A28" s="4" t="s">
        <v>90</v>
      </c>
      <c r="D28" s="4">
        <v>4750.12</v>
      </c>
      <c r="E28" s="4">
        <v>5804.2</v>
      </c>
    </row>
    <row r="29" spans="1:5">
      <c r="A29" s="4" t="s">
        <v>91</v>
      </c>
      <c r="D29" s="4">
        <v>73.56</v>
      </c>
      <c r="E29" s="4">
        <v>89.88</v>
      </c>
    </row>
    <row r="30" spans="1:5">
      <c r="A30" s="4" t="s">
        <v>92</v>
      </c>
      <c r="D30" s="4">
        <v>1320.81</v>
      </c>
      <c r="E30" s="4">
        <v>1613.91</v>
      </c>
    </row>
    <row r="31" spans="1:5">
      <c r="A31" s="4" t="s">
        <v>93</v>
      </c>
      <c r="D31" s="4">
        <v>-125.74</v>
      </c>
      <c r="E31" s="4">
        <v>-153.64</v>
      </c>
    </row>
    <row r="32" spans="1:5">
      <c r="A32" s="4" t="s">
        <v>94</v>
      </c>
      <c r="D32" s="4">
        <f>SUBTOTAL(9,D28:D31)</f>
        <v>6018.75</v>
      </c>
      <c r="E32" s="4">
        <f>SUBTOTAL(9,E28:E31)</f>
        <v>7354.35</v>
      </c>
    </row>
    <row r="33" spans="1:1">
      <c r="A33" s="4" t="s">
        <v>95</v>
      </c>
    </row>
  </sheetData>
  <autoFilter ref="A1:XFD25">
    <filterColumn colId="3">
      <filters blank="1">
        <filter val="510"/>
        <filter val="560"/>
        <filter val="1120"/>
        <filter val="330.2"/>
        <filter val="213.13"/>
        <filter val="204"/>
        <filter val="-125.74"/>
        <filter val="243.15"/>
        <filter val="410.25"/>
        <filter val="6018.75"/>
        <filter val="73.56"/>
        <filter val="280.17"/>
        <filter val="418"/>
        <filter val="1055.58"/>
        <filter val="300.1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</row>
    <row r="2" s="1" customFormat="1" spans="1:20">
      <c r="A2" s="3">
        <v>16904049756</v>
      </c>
      <c r="B2" s="1" t="s">
        <v>113</v>
      </c>
      <c r="C2" s="1" t="s">
        <v>114</v>
      </c>
      <c r="D2" s="1" t="s">
        <v>115</v>
      </c>
      <c r="E2" s="1" t="s">
        <v>70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</row>
    <row r="3" s="1" customFormat="1" spans="1:20">
      <c r="A3" s="3">
        <v>16905562532</v>
      </c>
      <c r="B3" s="1" t="s">
        <v>113</v>
      </c>
      <c r="C3" s="1" t="s">
        <v>128</v>
      </c>
      <c r="D3" s="1" t="s">
        <v>129</v>
      </c>
      <c r="E3" s="1" t="s">
        <v>40</v>
      </c>
      <c r="F3" s="1" t="s">
        <v>113</v>
      </c>
      <c r="G3" s="1" t="s">
        <v>116</v>
      </c>
      <c r="H3" s="1" t="s">
        <v>118</v>
      </c>
      <c r="I3" s="1" t="s">
        <v>130</v>
      </c>
      <c r="J3" s="1" t="s">
        <v>120</v>
      </c>
      <c r="K3" s="1" t="s">
        <v>130</v>
      </c>
      <c r="L3" s="1" t="s">
        <v>130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131</v>
      </c>
      <c r="R3" s="1" t="s">
        <v>125</v>
      </c>
      <c r="S3" s="1" t="s">
        <v>126</v>
      </c>
      <c r="T3" s="1" t="s">
        <v>127</v>
      </c>
    </row>
    <row r="4" s="1" customFormat="1" spans="1:20">
      <c r="A4" s="3">
        <v>16909025270</v>
      </c>
      <c r="B4" s="1" t="s">
        <v>113</v>
      </c>
      <c r="C4" s="1" t="s">
        <v>132</v>
      </c>
      <c r="D4" s="1" t="s">
        <v>133</v>
      </c>
      <c r="E4" s="1" t="s">
        <v>43</v>
      </c>
      <c r="F4" s="1" t="s">
        <v>113</v>
      </c>
      <c r="G4" s="1" t="s">
        <v>116</v>
      </c>
      <c r="H4" s="1" t="s">
        <v>118</v>
      </c>
      <c r="I4" s="1" t="s">
        <v>134</v>
      </c>
      <c r="J4" s="1" t="s">
        <v>120</v>
      </c>
      <c r="K4" s="1" t="s">
        <v>134</v>
      </c>
      <c r="L4" s="1" t="s">
        <v>134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135</v>
      </c>
      <c r="R4" s="1" t="s">
        <v>125</v>
      </c>
      <c r="S4" s="1" t="s">
        <v>126</v>
      </c>
      <c r="T4" s="1" t="s">
        <v>127</v>
      </c>
    </row>
    <row r="5" s="1" customFormat="1" spans="1:20">
      <c r="A5" s="3">
        <v>16910122086</v>
      </c>
      <c r="B5" s="1" t="s">
        <v>116</v>
      </c>
      <c r="C5" s="1" t="s">
        <v>136</v>
      </c>
      <c r="D5" s="1" t="s">
        <v>115</v>
      </c>
      <c r="E5" s="1" t="s">
        <v>72</v>
      </c>
      <c r="F5" s="1" t="s">
        <v>137</v>
      </c>
      <c r="G5" s="1" t="s">
        <v>117</v>
      </c>
      <c r="H5" s="1" t="s">
        <v>118</v>
      </c>
      <c r="I5" s="1" t="s">
        <v>138</v>
      </c>
      <c r="J5" s="1" t="s">
        <v>120</v>
      </c>
      <c r="K5" s="1" t="s">
        <v>138</v>
      </c>
      <c r="L5" s="1" t="s">
        <v>138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139</v>
      </c>
      <c r="R5" s="1" t="s">
        <v>125</v>
      </c>
      <c r="S5" s="1" t="s">
        <v>126</v>
      </c>
      <c r="T5" s="1" t="s">
        <v>127</v>
      </c>
    </row>
    <row r="6" s="1" customFormat="1" spans="1:20">
      <c r="A6" s="3">
        <v>16911170133</v>
      </c>
      <c r="B6" s="1" t="s">
        <v>116</v>
      </c>
      <c r="C6" s="1" t="s">
        <v>140</v>
      </c>
      <c r="D6" s="1" t="s">
        <v>141</v>
      </c>
      <c r="E6" s="1" t="s">
        <v>75</v>
      </c>
      <c r="F6" s="1" t="s">
        <v>137</v>
      </c>
      <c r="G6" s="1" t="s">
        <v>117</v>
      </c>
      <c r="H6" s="1" t="s">
        <v>118</v>
      </c>
      <c r="I6" s="1" t="s">
        <v>142</v>
      </c>
      <c r="J6" s="1" t="s">
        <v>120</v>
      </c>
      <c r="K6" s="1" t="s">
        <v>142</v>
      </c>
      <c r="L6" s="1" t="s">
        <v>142</v>
      </c>
      <c r="M6" s="1" t="s">
        <v>121</v>
      </c>
      <c r="N6" s="1" t="s">
        <v>121</v>
      </c>
      <c r="O6" s="1" t="s">
        <v>122</v>
      </c>
      <c r="P6" s="1" t="s">
        <v>123</v>
      </c>
      <c r="Q6" s="1" t="s">
        <v>143</v>
      </c>
      <c r="R6" s="1" t="s">
        <v>125</v>
      </c>
      <c r="S6" s="1" t="s">
        <v>126</v>
      </c>
      <c r="T6" s="1" t="s">
        <v>127</v>
      </c>
    </row>
    <row r="7" s="1" customFormat="1" spans="1:20">
      <c r="A7" s="3">
        <v>16911692964</v>
      </c>
      <c r="B7" s="1" t="s">
        <v>116</v>
      </c>
      <c r="C7" s="1" t="s">
        <v>144</v>
      </c>
      <c r="D7" s="1" t="s">
        <v>145</v>
      </c>
      <c r="E7" s="1" t="s">
        <v>52</v>
      </c>
      <c r="F7" s="1" t="s">
        <v>116</v>
      </c>
      <c r="G7" s="1" t="s">
        <v>137</v>
      </c>
      <c r="H7" s="1" t="s">
        <v>118</v>
      </c>
      <c r="I7" s="1" t="s">
        <v>146</v>
      </c>
      <c r="J7" s="1" t="s">
        <v>120</v>
      </c>
      <c r="K7" s="1" t="s">
        <v>146</v>
      </c>
      <c r="L7" s="1" t="s">
        <v>146</v>
      </c>
      <c r="M7" s="1" t="s">
        <v>121</v>
      </c>
      <c r="N7" s="1" t="s">
        <v>121</v>
      </c>
      <c r="O7" s="1" t="s">
        <v>122</v>
      </c>
      <c r="P7" s="1" t="s">
        <v>123</v>
      </c>
      <c r="Q7" s="1" t="s">
        <v>147</v>
      </c>
      <c r="R7" s="1" t="s">
        <v>125</v>
      </c>
      <c r="S7" s="1" t="s">
        <v>126</v>
      </c>
      <c r="T7" s="1" t="s">
        <v>127</v>
      </c>
    </row>
    <row r="8" s="1" customFormat="1" spans="1:20">
      <c r="A8" s="3">
        <v>16911807698</v>
      </c>
      <c r="B8" s="1" t="s">
        <v>116</v>
      </c>
      <c r="C8" s="1" t="s">
        <v>148</v>
      </c>
      <c r="D8" s="1" t="s">
        <v>149</v>
      </c>
      <c r="E8" s="1" t="s">
        <v>55</v>
      </c>
      <c r="F8" s="1" t="s">
        <v>116</v>
      </c>
      <c r="G8" s="1" t="s">
        <v>137</v>
      </c>
      <c r="H8" s="1" t="s">
        <v>118</v>
      </c>
      <c r="I8" s="1" t="s">
        <v>150</v>
      </c>
      <c r="J8" s="1" t="s">
        <v>120</v>
      </c>
      <c r="K8" s="1" t="s">
        <v>150</v>
      </c>
      <c r="L8" s="1" t="s">
        <v>150</v>
      </c>
      <c r="M8" s="1" t="s">
        <v>121</v>
      </c>
      <c r="N8" s="1" t="s">
        <v>121</v>
      </c>
      <c r="O8" s="1" t="s">
        <v>122</v>
      </c>
      <c r="P8" s="1" t="s">
        <v>123</v>
      </c>
      <c r="Q8" s="1" t="s">
        <v>151</v>
      </c>
      <c r="R8" s="1" t="s">
        <v>125</v>
      </c>
      <c r="S8" s="1" t="s">
        <v>126</v>
      </c>
      <c r="T8" s="1" t="s">
        <v>152</v>
      </c>
    </row>
    <row r="9" s="1" customFormat="1" spans="1:20">
      <c r="A9" s="3">
        <v>16911817477</v>
      </c>
      <c r="B9" s="1" t="s">
        <v>116</v>
      </c>
      <c r="C9" s="1" t="s">
        <v>153</v>
      </c>
      <c r="D9" s="1" t="s">
        <v>149</v>
      </c>
      <c r="E9" s="1" t="s">
        <v>55</v>
      </c>
      <c r="F9" s="1" t="s">
        <v>116</v>
      </c>
      <c r="G9" s="1" t="s">
        <v>137</v>
      </c>
      <c r="H9" s="1" t="s">
        <v>118</v>
      </c>
      <c r="I9" s="1" t="s">
        <v>154</v>
      </c>
      <c r="J9" s="1" t="s">
        <v>120</v>
      </c>
      <c r="K9" s="1" t="s">
        <v>154</v>
      </c>
      <c r="L9" s="1" t="s">
        <v>154</v>
      </c>
      <c r="M9" s="1" t="s">
        <v>121</v>
      </c>
      <c r="N9" s="1" t="s">
        <v>121</v>
      </c>
      <c r="O9" s="1" t="s">
        <v>122</v>
      </c>
      <c r="P9" s="1" t="s">
        <v>123</v>
      </c>
      <c r="Q9" s="1" t="s">
        <v>155</v>
      </c>
      <c r="R9" s="1" t="s">
        <v>125</v>
      </c>
      <c r="S9" s="1" t="s">
        <v>126</v>
      </c>
      <c r="T9" s="1" t="s">
        <v>152</v>
      </c>
    </row>
    <row r="10" s="1" customFormat="1" spans="1:20">
      <c r="A10" s="3">
        <v>16912062665</v>
      </c>
      <c r="B10" s="1" t="s">
        <v>116</v>
      </c>
      <c r="C10" s="1" t="s">
        <v>156</v>
      </c>
      <c r="D10" s="1" t="s">
        <v>157</v>
      </c>
      <c r="E10" s="1" t="s">
        <v>60</v>
      </c>
      <c r="F10" s="1" t="s">
        <v>116</v>
      </c>
      <c r="G10" s="1" t="s">
        <v>137</v>
      </c>
      <c r="H10" s="1" t="s">
        <v>118</v>
      </c>
      <c r="I10" s="1" t="s">
        <v>158</v>
      </c>
      <c r="J10" s="1" t="s">
        <v>120</v>
      </c>
      <c r="K10" s="1" t="s">
        <v>158</v>
      </c>
      <c r="L10" s="1" t="s">
        <v>158</v>
      </c>
      <c r="M10" s="1" t="s">
        <v>121</v>
      </c>
      <c r="N10" s="1" t="s">
        <v>121</v>
      </c>
      <c r="O10" s="1" t="s">
        <v>122</v>
      </c>
      <c r="P10" s="1" t="s">
        <v>123</v>
      </c>
      <c r="Q10" s="1" t="s">
        <v>159</v>
      </c>
      <c r="R10" s="1" t="s">
        <v>125</v>
      </c>
      <c r="S10" s="1" t="s">
        <v>126</v>
      </c>
      <c r="T10" s="1" t="s">
        <v>160</v>
      </c>
    </row>
    <row r="11" s="1" customFormat="1" spans="1:20">
      <c r="A11" s="3">
        <v>16916940310</v>
      </c>
      <c r="B11" s="1" t="s">
        <v>137</v>
      </c>
      <c r="C11" s="1" t="s">
        <v>161</v>
      </c>
      <c r="D11" s="1" t="s">
        <v>133</v>
      </c>
      <c r="E11" s="1" t="s">
        <v>77</v>
      </c>
      <c r="F11" s="1" t="s">
        <v>137</v>
      </c>
      <c r="G11" s="1" t="s">
        <v>117</v>
      </c>
      <c r="H11" s="1" t="s">
        <v>118</v>
      </c>
      <c r="I11" s="1" t="s">
        <v>134</v>
      </c>
      <c r="J11" s="1" t="s">
        <v>120</v>
      </c>
      <c r="K11" s="1" t="s">
        <v>134</v>
      </c>
      <c r="L11" s="1" t="s">
        <v>134</v>
      </c>
      <c r="M11" s="1" t="s">
        <v>121</v>
      </c>
      <c r="N11" s="1" t="s">
        <v>121</v>
      </c>
      <c r="O11" s="1" t="s">
        <v>122</v>
      </c>
      <c r="P11" s="1" t="s">
        <v>123</v>
      </c>
      <c r="Q11" s="1" t="s">
        <v>162</v>
      </c>
      <c r="R11" s="1" t="s">
        <v>125</v>
      </c>
      <c r="S11" s="1" t="s">
        <v>126</v>
      </c>
      <c r="T11" s="1" t="s">
        <v>127</v>
      </c>
    </row>
    <row r="12" s="1" customFormat="1" spans="1:20">
      <c r="A12" s="3">
        <v>16917601623</v>
      </c>
      <c r="B12" s="1" t="s">
        <v>137</v>
      </c>
      <c r="C12" s="1" t="s">
        <v>163</v>
      </c>
      <c r="D12" s="1" t="s">
        <v>133</v>
      </c>
      <c r="E12" s="1" t="s">
        <v>78</v>
      </c>
      <c r="F12" s="1" t="s">
        <v>137</v>
      </c>
      <c r="G12" s="1" t="s">
        <v>117</v>
      </c>
      <c r="H12" s="1" t="s">
        <v>118</v>
      </c>
      <c r="I12" s="1" t="s">
        <v>134</v>
      </c>
      <c r="J12" s="1" t="s">
        <v>120</v>
      </c>
      <c r="K12" s="1" t="s">
        <v>134</v>
      </c>
      <c r="L12" s="1" t="s">
        <v>134</v>
      </c>
      <c r="M12" s="1" t="s">
        <v>121</v>
      </c>
      <c r="N12" s="1" t="s">
        <v>121</v>
      </c>
      <c r="O12" s="1" t="s">
        <v>122</v>
      </c>
      <c r="P12" s="1" t="s">
        <v>123</v>
      </c>
      <c r="Q12" s="1" t="s">
        <v>164</v>
      </c>
      <c r="R12" s="1" t="s">
        <v>125</v>
      </c>
      <c r="S12" s="1" t="s">
        <v>126</v>
      </c>
      <c r="T12" s="1" t="s">
        <v>127</v>
      </c>
    </row>
    <row r="13" s="1" customFormat="1" spans="1:20">
      <c r="A13" s="3">
        <v>16920782586</v>
      </c>
      <c r="B13" s="1" t="s">
        <v>137</v>
      </c>
      <c r="C13" s="1" t="s">
        <v>165</v>
      </c>
      <c r="D13" s="1" t="s">
        <v>166</v>
      </c>
      <c r="E13" s="1" t="s">
        <v>81</v>
      </c>
      <c r="F13" s="1" t="s">
        <v>137</v>
      </c>
      <c r="G13" s="1" t="s">
        <v>117</v>
      </c>
      <c r="H13" s="1" t="s">
        <v>118</v>
      </c>
      <c r="I13" s="1" t="s">
        <v>167</v>
      </c>
      <c r="J13" s="1" t="s">
        <v>120</v>
      </c>
      <c r="K13" s="1" t="s">
        <v>167</v>
      </c>
      <c r="L13" s="1" t="s">
        <v>167</v>
      </c>
      <c r="M13" s="1" t="s">
        <v>121</v>
      </c>
      <c r="N13" s="1" t="s">
        <v>121</v>
      </c>
      <c r="O13" s="1" t="s">
        <v>122</v>
      </c>
      <c r="P13" s="1" t="s">
        <v>123</v>
      </c>
      <c r="Q13" s="1" t="s">
        <v>168</v>
      </c>
      <c r="R13" s="1" t="s">
        <v>125</v>
      </c>
      <c r="S13" s="1" t="s">
        <v>126</v>
      </c>
      <c r="T13" s="1" t="s">
        <v>127</v>
      </c>
    </row>
    <row r="14" s="1" customFormat="1" spans="1:20">
      <c r="A14" s="3">
        <v>16921192532</v>
      </c>
      <c r="B14" s="1" t="s">
        <v>137</v>
      </c>
      <c r="C14" s="1" t="s">
        <v>169</v>
      </c>
      <c r="D14" s="1" t="s">
        <v>149</v>
      </c>
      <c r="E14" s="1" t="s">
        <v>83</v>
      </c>
      <c r="F14" s="1" t="s">
        <v>137</v>
      </c>
      <c r="G14" s="1" t="s">
        <v>117</v>
      </c>
      <c r="H14" s="1" t="s">
        <v>118</v>
      </c>
      <c r="I14" s="1" t="s">
        <v>170</v>
      </c>
      <c r="J14" s="1" t="s">
        <v>120</v>
      </c>
      <c r="K14" s="1" t="s">
        <v>170</v>
      </c>
      <c r="L14" s="1" t="s">
        <v>170</v>
      </c>
      <c r="M14" s="1" t="s">
        <v>121</v>
      </c>
      <c r="N14" s="1" t="s">
        <v>121</v>
      </c>
      <c r="O14" s="1" t="s">
        <v>122</v>
      </c>
      <c r="P14" s="1" t="s">
        <v>123</v>
      </c>
      <c r="Q14" s="1" t="s">
        <v>171</v>
      </c>
      <c r="R14" s="1" t="s">
        <v>125</v>
      </c>
      <c r="S14" s="1" t="s">
        <v>126</v>
      </c>
      <c r="T14" s="1" t="s">
        <v>152</v>
      </c>
    </row>
    <row r="15" s="1" customFormat="1" spans="1:20">
      <c r="A15" s="3">
        <v>16921239647</v>
      </c>
      <c r="B15" s="1" t="s">
        <v>137</v>
      </c>
      <c r="C15" s="1" t="s">
        <v>172</v>
      </c>
      <c r="D15" s="1" t="s">
        <v>149</v>
      </c>
      <c r="E15" s="1" t="s">
        <v>85</v>
      </c>
      <c r="F15" s="1" t="s">
        <v>137</v>
      </c>
      <c r="G15" s="1" t="s">
        <v>117</v>
      </c>
      <c r="H15" s="1" t="s">
        <v>118</v>
      </c>
      <c r="I15" s="1" t="s">
        <v>173</v>
      </c>
      <c r="J15" s="1" t="s">
        <v>120</v>
      </c>
      <c r="K15" s="1" t="s">
        <v>173</v>
      </c>
      <c r="L15" s="1" t="s">
        <v>173</v>
      </c>
      <c r="M15" s="1" t="s">
        <v>121</v>
      </c>
      <c r="N15" s="1" t="s">
        <v>121</v>
      </c>
      <c r="O15" s="1" t="s">
        <v>122</v>
      </c>
      <c r="P15" s="1" t="s">
        <v>123</v>
      </c>
      <c r="Q15" s="1" t="s">
        <v>174</v>
      </c>
      <c r="R15" s="1" t="s">
        <v>125</v>
      </c>
      <c r="S15" s="1" t="s">
        <v>126</v>
      </c>
      <c r="T15" s="1" t="s">
        <v>152</v>
      </c>
    </row>
    <row r="16" s="1" customFormat="1" spans="1:20">
      <c r="A16" s="3">
        <v>16921815524</v>
      </c>
      <c r="B16" s="1" t="s">
        <v>137</v>
      </c>
      <c r="C16" s="1" t="s">
        <v>175</v>
      </c>
      <c r="D16" s="1" t="s">
        <v>133</v>
      </c>
      <c r="E16" s="1" t="s">
        <v>87</v>
      </c>
      <c r="F16" s="1" t="s">
        <v>137</v>
      </c>
      <c r="G16" s="1" t="s">
        <v>117</v>
      </c>
      <c r="H16" s="1" t="s">
        <v>118</v>
      </c>
      <c r="I16" s="1" t="s">
        <v>176</v>
      </c>
      <c r="J16" s="1" t="s">
        <v>120</v>
      </c>
      <c r="K16" s="1" t="s">
        <v>176</v>
      </c>
      <c r="L16" s="1" t="s">
        <v>176</v>
      </c>
      <c r="M16" s="1" t="s">
        <v>121</v>
      </c>
      <c r="N16" s="1" t="s">
        <v>121</v>
      </c>
      <c r="O16" s="1" t="s">
        <v>122</v>
      </c>
      <c r="P16" s="1" t="s">
        <v>123</v>
      </c>
      <c r="Q16" s="1" t="s">
        <v>177</v>
      </c>
      <c r="R16" s="1" t="s">
        <v>125</v>
      </c>
      <c r="S16" s="1" t="s">
        <v>126</v>
      </c>
      <c r="T16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2021-12-20T01:21:51Z</dcterms:created>
  <dcterms:modified xsi:type="dcterms:W3CDTF">2021-12-20T01:33:42Z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980643D81B3D447A9C4549F4E930DED4</vt:lpwstr>
  </property>
  <property fmtid="{D5CDD505-2E9C-101B-9397-08002B2CF9AE}" pid="3" name="KSOProductBuildVer">
    <vt:lpwstr>2052-11.1.0.11115</vt:lpwstr>
  </property>
</Properties>
</file>