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</definedName>
  </definedNames>
  <calcPr calcId="144525"/>
</workbook>
</file>

<file path=xl/sharedStrings.xml><?xml version="1.0" encoding="utf-8"?>
<sst xmlns="http://schemas.openxmlformats.org/spreadsheetml/2006/main" count="939" uniqueCount="299">
  <si>
    <t>去哪儿网酒店预付对账单</t>
  </si>
  <si>
    <t>供应商名称：</t>
  </si>
  <si>
    <t>趣悠游</t>
  </si>
  <si>
    <t>结算周期：</t>
  </si>
  <si>
    <t>2021-12-13至2021-12-19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</si>
  <si>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</si>
  <si>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</si>
  <si>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</si>
  <si>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</si>
  <si>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</si>
  <si>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</si>
  <si>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</si>
  <si>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</si>
  <si>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</si>
  <si>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</si>
  <si>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</si>
  <si>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</si>
  <si>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</si>
  <si>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</si>
  <si>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</si>
  <si>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¥37,187.93</t>
  </si>
  <si>
    <t>¥1,904.00</t>
  </si>
  <si>
    <t>¥3,255.93</t>
  </si>
  <si>
    <t>¥32,028.00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</si>
  <si>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</si>
  <si>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</si>
  <si>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</si>
  <si>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</si>
  <si>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</si>
  <si>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</si>
  <si>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</si>
  <si>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</si>
  <si>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</si>
  <si>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</si>
  <si>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</si>
  <si>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</si>
  <si>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</si>
  <si>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</si>
  <si>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</si>
  <si>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</si>
  <si>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</si>
  <si>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</si>
  <si>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</si>
  <si>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</si>
  <si>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</si>
  <si>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</si>
  <si>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</si>
  <si>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</si>
  <si>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</si>
  <si>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</si>
  <si>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</si>
  <si>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</si>
  <si>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</si>
  <si>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</si>
  <si>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</si>
  <si>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</si>
  <si>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</si>
  <si>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</si>
  <si>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</si>
  <si>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</si>
  <si>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</si>
  <si>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</si>
  <si>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</si>
  <si>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</si>
  <si>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</si>
  <si>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</si>
  <si>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</si>
  <si>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</si>
  <si>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</si>
  <si>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</si>
  <si>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702835196496</t>
  </si>
  <si>
    <t>2325385</t>
  </si>
  <si>
    <t>酒店预付</t>
  </si>
  <si>
    <t>否</t>
  </si>
  <si>
    <t>普通</t>
  </si>
  <si>
    <t>197300036</t>
  </si>
  <si>
    <t>阿布扎比万豪国贸中心万怡酒店</t>
  </si>
  <si>
    <t>1626188</t>
  </si>
  <si>
    <t>YAO/HAIYONG</t>
  </si>
  <si>
    <t>2021-12-03</t>
  </si>
  <si>
    <t>2021-12-05</t>
  </si>
  <si>
    <t>2021-12-13</t>
  </si>
  <si>
    <t>¥8,056.00</t>
  </si>
  <si>
    <t>¥747.00</t>
  </si>
  <si>
    <t>¥7,309.00</t>
  </si>
  <si>
    <t>Standard Two Double Room</t>
  </si>
  <si>
    <t>WEBSITE</t>
  </si>
  <si>
    <t>702842606438</t>
  </si>
  <si>
    <t>2335020</t>
  </si>
  <si>
    <t>809159854</t>
  </si>
  <si>
    <t>澳门丽思卡尔顿酒店</t>
  </si>
  <si>
    <t>NI/CHUNYANG|NI/CHUNYUN</t>
  </si>
  <si>
    <t>2021-12-10</t>
  </si>
  <si>
    <t>2021-12-14</t>
  </si>
  <si>
    <t>¥1,794.00</t>
  </si>
  <si>
    <t>¥133.00</t>
  </si>
  <si>
    <t>¥1,661.00</t>
  </si>
  <si>
    <t>premier suite</t>
  </si>
  <si>
    <t>702837837526</t>
  </si>
  <si>
    <t>2327740</t>
  </si>
  <si>
    <t>221877203</t>
  </si>
  <si>
    <t>澳门喜来登大酒店</t>
  </si>
  <si>
    <t>HU/XINGYU|ZHONG/WEIYING</t>
  </si>
  <si>
    <t>2021-12-25</t>
  </si>
  <si>
    <t>2021-12-26</t>
  </si>
  <si>
    <t>¥774.00</t>
  </si>
  <si>
    <t>2021-12-14 08:19:23</t>
  </si>
  <si>
    <t>Deluxe, Guest room, 2 Twin/Single Bed(s)</t>
  </si>
  <si>
    <t>702844018670</t>
  </si>
  <si>
    <t>2337389</t>
  </si>
  <si>
    <t>221879777</t>
  </si>
  <si>
    <t>坎昆万豪度假酒店</t>
  </si>
  <si>
    <t>CHENG/ZHENYU|HU/SHIYU</t>
  </si>
  <si>
    <t>2021-12-12</t>
  </si>
  <si>
    <t>2021-12-15</t>
  </si>
  <si>
    <t>¥1,130.00</t>
  </si>
  <si>
    <t>2021-12-14 16:34:58</t>
  </si>
  <si>
    <t>Partial Ocean View King room with Balcony</t>
  </si>
  <si>
    <t>702836139029</t>
  </si>
  <si>
    <t>2326445</t>
  </si>
  <si>
    <t>197285678</t>
  </si>
  <si>
    <t>威基基喜来登酒店</t>
  </si>
  <si>
    <t>GUO/XINYUN|SHEN/ZEYU</t>
  </si>
  <si>
    <t>2021-12-04</t>
  </si>
  <si>
    <t>2021-12-11</t>
  </si>
  <si>
    <t>¥6,105.00</t>
  </si>
  <si>
    <t>¥480.00</t>
  </si>
  <si>
    <t>¥5,625.00</t>
  </si>
  <si>
    <t>room, 2 double beds, oceanfront (oceanfront doubles)</t>
  </si>
  <si>
    <t>702842265882</t>
  </si>
  <si>
    <t>2334175</t>
  </si>
  <si>
    <t>197275715</t>
  </si>
  <si>
    <t>新加坡丽思卡尔顿美年酒店 (Staycation Approved)</t>
  </si>
  <si>
    <t>GUO/FENGJIAO</t>
  </si>
  <si>
    <t>¥2,332.00</t>
  </si>
  <si>
    <t>¥251.00</t>
  </si>
  <si>
    <t>¥2,081.00</t>
  </si>
  <si>
    <t>Deluxe Kallang Room</t>
  </si>
  <si>
    <t>702835592138</t>
  </si>
  <si>
    <t>2325233</t>
  </si>
  <si>
    <t>859726463</t>
  </si>
  <si>
    <t>威斯汀乌布度假村及水疗中心</t>
  </si>
  <si>
    <t>CHEN/ZHEN</t>
  </si>
  <si>
    <t>2021-12-16</t>
  </si>
  <si>
    <t>¥781.93</t>
  </si>
  <si>
    <t>¥84.93</t>
  </si>
  <si>
    <t>¥697.00</t>
  </si>
  <si>
    <t>garden view deluxe king bed room with balcony</t>
  </si>
  <si>
    <t>702847927708</t>
  </si>
  <si>
    <t>2341005</t>
  </si>
  <si>
    <t>ZHANG/WEIZHOU</t>
  </si>
  <si>
    <t>¥428.00</t>
  </si>
  <si>
    <t>¥47.00</t>
  </si>
  <si>
    <t>¥381.00</t>
  </si>
  <si>
    <t>Deluxe Double bed Room</t>
  </si>
  <si>
    <t>702840666653</t>
  </si>
  <si>
    <t>2330780</t>
  </si>
  <si>
    <t>197308628</t>
  </si>
  <si>
    <t>布达佩斯纽约皇宫安纳塔拉酒店</t>
  </si>
  <si>
    <t>ZHANG/JINTAO|CHEN/JINGYI</t>
  </si>
  <si>
    <t>2021-12-08</t>
  </si>
  <si>
    <t>2021-12-17</t>
  </si>
  <si>
    <t>¥1,405.00</t>
  </si>
  <si>
    <t>¥151.00</t>
  </si>
  <si>
    <t>¥1,254.00</t>
  </si>
  <si>
    <t>Premium Room</t>
  </si>
  <si>
    <t>702835845872</t>
  </si>
  <si>
    <t>2325240</t>
  </si>
  <si>
    <t>2021-12-18</t>
  </si>
  <si>
    <t>¥1,612.00</t>
  </si>
  <si>
    <t>¥177.00</t>
  </si>
  <si>
    <t>¥1,435.00</t>
  </si>
  <si>
    <t>702847557766</t>
  </si>
  <si>
    <t>2340851</t>
  </si>
  <si>
    <t>197313329</t>
  </si>
  <si>
    <t>达拉海角渡假村</t>
  </si>
  <si>
    <t>CHEN/XIAOHONG</t>
  </si>
  <si>
    <t>¥870.00</t>
  </si>
  <si>
    <t>¥83.00</t>
  </si>
  <si>
    <t>¥787.00</t>
  </si>
  <si>
    <t>Deluxe Room</t>
  </si>
  <si>
    <t>702849456986</t>
  </si>
  <si>
    <t>2343922</t>
  </si>
  <si>
    <t>197306405</t>
  </si>
  <si>
    <t>喜来登凯拉尼公主酒店</t>
  </si>
  <si>
    <t>ZHU/YIBIN|LU/YUTONG</t>
  </si>
  <si>
    <t>¥1,064.00</t>
  </si>
  <si>
    <t>¥98.00</t>
  </si>
  <si>
    <t>¥966.00</t>
  </si>
  <si>
    <t>2 Double Guest room(Kaiulani Wing)</t>
  </si>
  <si>
    <t>702847180947</t>
  </si>
  <si>
    <t>2342036</t>
  </si>
  <si>
    <t>221881181</t>
  </si>
  <si>
    <t>华欣万豪度假酒店（SHA Plus+）</t>
  </si>
  <si>
    <t>meng/Wang</t>
  </si>
  <si>
    <t>2021-12-19</t>
  </si>
  <si>
    <t>¥2,934.00</t>
  </si>
  <si>
    <t>¥281.00</t>
  </si>
  <si>
    <t>¥2,653.00</t>
  </si>
  <si>
    <t>Superior Resort View King Bed room</t>
  </si>
  <si>
    <t>702847107006</t>
  </si>
  <si>
    <t>2341123</t>
  </si>
  <si>
    <t>237763082</t>
  </si>
  <si>
    <t>泽西市居家酒店</t>
  </si>
  <si>
    <t>TANG/ZIYU|YE/TAOTAO</t>
  </si>
  <si>
    <t>¥6,780.00</t>
  </si>
  <si>
    <t>¥620.00</t>
  </si>
  <si>
    <t>¥6,160.00</t>
  </si>
  <si>
    <t>king bed studio with sofa bed</t>
  </si>
  <si>
    <t>702850680526</t>
  </si>
  <si>
    <t>2345816</t>
  </si>
  <si>
    <t>197287790</t>
  </si>
  <si>
    <t>波士顿洛根机场希尔顿酒店</t>
  </si>
  <si>
    <t>XIA/WEIHAO</t>
  </si>
  <si>
    <t>¥1,122.00</t>
  </si>
  <si>
    <t>¥103.00</t>
  </si>
  <si>
    <t>¥1,019.00</t>
  </si>
  <si>
    <t>business king bed room (class)</t>
  </si>
  <si>
    <t>合计</t>
  </si>
  <si>
    <t/>
  </si>
  <si>
    <t>¥35,283.93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</si>
  <si>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</si>
  <si>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</si>
  <si>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</si>
  <si>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</si>
  <si>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</si>
  <si>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</si>
  <si>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</si>
  <si>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</si>
  <si>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</si>
  <si>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A211221102208481</t>
  </si>
  <si>
    <t>A211221102232481</t>
  </si>
  <si>
    <r>
      <t>总计：</t>
    </r>
    <r>
      <rPr>
        <sz val="10"/>
        <rFont val="Arial"/>
        <charset val="134"/>
      </rPr>
      <t>32028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</si>
  <si>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</si>
  <si>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</si>
  <si>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</si>
  <si>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</si>
  <si>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</si>
  <si>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</si>
  <si>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</si>
  <si>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</si>
  <si>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</si>
  <si>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</si>
  <si>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</si>
  <si>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</si>
  <si>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</si>
  <si>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</si>
  <si>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</si>
  <si>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</si>
  <si>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XIA WEIHAO</t>
  </si>
  <si>
    <t>退房日周结</t>
  </si>
  <si>
    <t>1019.00</t>
  </si>
  <si>
    <t>RMB</t>
  </si>
  <si>
    <t>0</t>
  </si>
  <si>
    <t>0.00</t>
  </si>
  <si>
    <t>趣悠游国际直连</t>
  </si>
  <si>
    <t>2021-12-18 13:36:03</t>
  </si>
  <si>
    <t>广州汇登信息科技有限公司</t>
  </si>
  <si>
    <t>直连</t>
  </si>
  <si>
    <t>ZHU YIBIN,LU YUTONG</t>
  </si>
  <si>
    <t>966.00</t>
  </si>
  <si>
    <t>2021-12-17 08:44:46</t>
  </si>
  <si>
    <t>华欣万豪度假酒店</t>
  </si>
  <si>
    <t>meng Wang</t>
  </si>
  <si>
    <t>2653.00</t>
  </si>
  <si>
    <t>2021-12-15 22:32:20</t>
  </si>
  <si>
    <t>泽西市万豪长住酒店</t>
  </si>
  <si>
    <t>TANG ZIYU,YE TAOTAO</t>
  </si>
  <si>
    <t>6159.99</t>
  </si>
  <si>
    <t>2021-12-15 13:59:05</t>
  </si>
  <si>
    <t>ZHANG WEIZHOU</t>
  </si>
  <si>
    <t>381.00</t>
  </si>
  <si>
    <t>2021-12-15 12:33:09</t>
  </si>
  <si>
    <t>达拉海角度假酒店</t>
  </si>
  <si>
    <t>CHEN XIAOHONG</t>
  </si>
  <si>
    <t>787.00</t>
  </si>
  <si>
    <t>2021-12-15 11:16:35</t>
  </si>
  <si>
    <t>直采</t>
  </si>
  <si>
    <t>NI CHUNYANG,NI CHUNYUN</t>
  </si>
  <si>
    <t>1661.00</t>
  </si>
  <si>
    <t>2021-12-13 14:16:15</t>
  </si>
  <si>
    <t>GUO FENGJIAO</t>
  </si>
  <si>
    <t>2081.00</t>
  </si>
  <si>
    <t>2021-12-10 11:52:16</t>
  </si>
  <si>
    <t>纽约宫殿博斯克罗酒店</t>
  </si>
  <si>
    <t>ZHANG JINTAO,CHEN JINGYI</t>
  </si>
  <si>
    <t>1254.00</t>
  </si>
  <si>
    <t>2021-12-08 11:38:38</t>
  </si>
  <si>
    <t>GUO XINYUN,SHEN ZEYU</t>
  </si>
  <si>
    <t>5625.00</t>
  </si>
  <si>
    <t>2021-12-04 12:01:03</t>
  </si>
  <si>
    <t>YAO HAIYONG</t>
  </si>
  <si>
    <t>7309.04</t>
  </si>
  <si>
    <t>2021-12-03 15:34:43</t>
  </si>
  <si>
    <t>CHEN ZHEN</t>
  </si>
  <si>
    <t>1435.00</t>
  </si>
  <si>
    <t>2021-12-03 14:04:28</t>
  </si>
  <si>
    <t>697.00</t>
  </si>
  <si>
    <t>2021-12-03 14:02:06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</si>
</sst>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0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9" borderId="12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9" fillId="17" borderId="14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8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81</v>
      </c>
      <c r="P3" s="7" t="s">
        <v>93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1</v>
      </c>
      <c r="N4" s="7" t="s">
        <v>80</v>
      </c>
      <c r="O4" s="7" t="s">
        <v>103</v>
      </c>
      <c r="P4" s="7" t="s">
        <v>104</v>
      </c>
      <c r="Q4" s="7"/>
      <c r="R4" s="11" t="s">
        <v>105</v>
      </c>
      <c r="S4" s="12" t="s">
        <v>105</v>
      </c>
      <c r="T4" s="7" t="s">
        <v>106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1</v>
      </c>
      <c r="N5" s="7" t="s">
        <v>113</v>
      </c>
      <c r="O5" s="7" t="s">
        <v>93</v>
      </c>
      <c r="P5" s="7" t="s">
        <v>114</v>
      </c>
      <c r="Q5" s="7"/>
      <c r="R5" s="11" t="s">
        <v>115</v>
      </c>
      <c r="S5" s="12" t="s">
        <v>115</v>
      </c>
      <c r="T5" s="7" t="s">
        <v>116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120</v>
      </c>
      <c r="H6" s="7" t="s">
        <v>121</v>
      </c>
      <c r="I6" s="7" t="s">
        <v>77</v>
      </c>
      <c r="J6" s="7" t="s">
        <v>2</v>
      </c>
      <c r="K6" s="7" t="s">
        <v>122</v>
      </c>
      <c r="L6" s="7">
        <v>1</v>
      </c>
      <c r="M6" s="7">
        <v>3</v>
      </c>
      <c r="N6" s="7" t="s">
        <v>123</v>
      </c>
      <c r="O6" s="7" t="s">
        <v>124</v>
      </c>
      <c r="P6" s="7" t="s">
        <v>93</v>
      </c>
      <c r="Q6" s="7"/>
      <c r="R6" s="11" t="s">
        <v>125</v>
      </c>
      <c r="S6" s="12" t="s">
        <v>19</v>
      </c>
      <c r="T6" s="7"/>
      <c r="U6" s="11" t="s">
        <v>19</v>
      </c>
      <c r="V6" s="11" t="s">
        <v>125</v>
      </c>
      <c r="W6" s="12" t="s">
        <v>126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129</v>
      </c>
      <c r="B7" s="6" t="s">
        <v>130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131</v>
      </c>
      <c r="H7" s="7" t="s">
        <v>132</v>
      </c>
      <c r="I7" s="7" t="s">
        <v>77</v>
      </c>
      <c r="J7" s="7" t="s">
        <v>2</v>
      </c>
      <c r="K7" s="7" t="s">
        <v>133</v>
      </c>
      <c r="L7" s="7">
        <v>1</v>
      </c>
      <c r="M7" s="7">
        <v>1</v>
      </c>
      <c r="N7" s="7" t="s">
        <v>92</v>
      </c>
      <c r="O7" s="7" t="s">
        <v>93</v>
      </c>
      <c r="P7" s="7" t="s">
        <v>114</v>
      </c>
      <c r="Q7" s="7"/>
      <c r="R7" s="11" t="s">
        <v>134</v>
      </c>
      <c r="S7" s="12" t="s">
        <v>19</v>
      </c>
      <c r="T7" s="7"/>
      <c r="U7" s="11" t="s">
        <v>19</v>
      </c>
      <c r="V7" s="11" t="s">
        <v>134</v>
      </c>
      <c r="W7" s="12" t="s">
        <v>135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138</v>
      </c>
      <c r="B8" s="6" t="s">
        <v>139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140</v>
      </c>
      <c r="H8" s="7" t="s">
        <v>141</v>
      </c>
      <c r="I8" s="7" t="s">
        <v>77</v>
      </c>
      <c r="J8" s="7" t="s">
        <v>2</v>
      </c>
      <c r="K8" s="7" t="s">
        <v>142</v>
      </c>
      <c r="L8" s="7">
        <v>1</v>
      </c>
      <c r="M8" s="7">
        <v>1</v>
      </c>
      <c r="N8" s="7" t="s">
        <v>79</v>
      </c>
      <c r="O8" s="7" t="s">
        <v>114</v>
      </c>
      <c r="P8" s="7" t="s">
        <v>143</v>
      </c>
      <c r="Q8" s="7"/>
      <c r="R8" s="11" t="s">
        <v>144</v>
      </c>
      <c r="S8" s="12" t="s">
        <v>19</v>
      </c>
      <c r="T8" s="7"/>
      <c r="U8" s="11" t="s">
        <v>19</v>
      </c>
      <c r="V8" s="11" t="s">
        <v>144</v>
      </c>
      <c r="W8" s="12" t="s">
        <v>145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100</v>
      </c>
      <c r="H9" s="7" t="s">
        <v>101</v>
      </c>
      <c r="I9" s="7" t="s">
        <v>77</v>
      </c>
      <c r="J9" s="7" t="s">
        <v>2</v>
      </c>
      <c r="K9" s="7" t="s">
        <v>150</v>
      </c>
      <c r="L9" s="7">
        <v>1</v>
      </c>
      <c r="M9" s="7">
        <v>1</v>
      </c>
      <c r="N9" s="7" t="s">
        <v>114</v>
      </c>
      <c r="O9" s="7" t="s">
        <v>114</v>
      </c>
      <c r="P9" s="7" t="s">
        <v>143</v>
      </c>
      <c r="Q9" s="7"/>
      <c r="R9" s="11" t="s">
        <v>151</v>
      </c>
      <c r="S9" s="12" t="s">
        <v>19</v>
      </c>
      <c r="T9" s="7"/>
      <c r="U9" s="11" t="s">
        <v>19</v>
      </c>
      <c r="V9" s="11" t="s">
        <v>151</v>
      </c>
      <c r="W9" s="12" t="s">
        <v>152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153</v>
      </c>
      <c r="AD9" t="s">
        <v>6</v>
      </c>
      <c r="AE9" t="s">
        <v>154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155</v>
      </c>
      <c r="B10" s="6" t="s">
        <v>156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157</v>
      </c>
      <c r="H10" s="7" t="s">
        <v>158</v>
      </c>
      <c r="I10" s="7" t="s">
        <v>77</v>
      </c>
      <c r="J10" s="7" t="s">
        <v>2</v>
      </c>
      <c r="K10" s="7" t="s">
        <v>159</v>
      </c>
      <c r="L10" s="7">
        <v>1</v>
      </c>
      <c r="M10" s="7">
        <v>1</v>
      </c>
      <c r="N10" s="7" t="s">
        <v>160</v>
      </c>
      <c r="O10" s="7" t="s">
        <v>143</v>
      </c>
      <c r="P10" s="7" t="s">
        <v>161</v>
      </c>
      <c r="Q10" s="7"/>
      <c r="R10" s="11" t="s">
        <v>162</v>
      </c>
      <c r="S10" s="12" t="s">
        <v>19</v>
      </c>
      <c r="T10" s="7"/>
      <c r="U10" s="11" t="s">
        <v>19</v>
      </c>
      <c r="V10" s="11" t="s">
        <v>162</v>
      </c>
      <c r="W10" s="12" t="s">
        <v>163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166</v>
      </c>
      <c r="B11" s="6" t="s">
        <v>167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140</v>
      </c>
      <c r="H11" s="7" t="s">
        <v>141</v>
      </c>
      <c r="I11" s="7" t="s">
        <v>77</v>
      </c>
      <c r="J11" s="7" t="s">
        <v>2</v>
      </c>
      <c r="K11" s="7" t="s">
        <v>142</v>
      </c>
      <c r="L11" s="7">
        <v>1</v>
      </c>
      <c r="M11" s="7">
        <v>2</v>
      </c>
      <c r="N11" s="7" t="s">
        <v>79</v>
      </c>
      <c r="O11" s="7" t="s">
        <v>143</v>
      </c>
      <c r="P11" s="7" t="s">
        <v>168</v>
      </c>
      <c r="Q11" s="7"/>
      <c r="R11" s="11" t="s">
        <v>169</v>
      </c>
      <c r="S11" s="12" t="s">
        <v>19</v>
      </c>
      <c r="T11" s="7"/>
      <c r="U11" s="11" t="s">
        <v>19</v>
      </c>
      <c r="V11" s="11" t="s">
        <v>169</v>
      </c>
      <c r="W11" s="12" t="s">
        <v>170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171</v>
      </c>
      <c r="AD11" t="s">
        <v>6</v>
      </c>
      <c r="AE11" t="s">
        <v>147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172</v>
      </c>
      <c r="B12" s="6" t="s">
        <v>173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174</v>
      </c>
      <c r="H12" s="7" t="s">
        <v>175</v>
      </c>
      <c r="I12" s="7" t="s">
        <v>77</v>
      </c>
      <c r="J12" s="7" t="s">
        <v>2</v>
      </c>
      <c r="K12" s="7" t="s">
        <v>176</v>
      </c>
      <c r="L12" s="7">
        <v>1</v>
      </c>
      <c r="M12" s="7">
        <v>1</v>
      </c>
      <c r="N12" s="7" t="s">
        <v>114</v>
      </c>
      <c r="O12" s="7" t="s">
        <v>161</v>
      </c>
      <c r="P12" s="7" t="s">
        <v>168</v>
      </c>
      <c r="Q12" s="7"/>
      <c r="R12" s="11" t="s">
        <v>177</v>
      </c>
      <c r="S12" s="12" t="s">
        <v>19</v>
      </c>
      <c r="T12" s="7"/>
      <c r="U12" s="11" t="s">
        <v>19</v>
      </c>
      <c r="V12" s="11" t="s">
        <v>177</v>
      </c>
      <c r="W12" s="12" t="s">
        <v>178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179</v>
      </c>
      <c r="AD12" t="s">
        <v>6</v>
      </c>
      <c r="AE12" t="s">
        <v>180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181</v>
      </c>
      <c r="B13" s="6" t="s">
        <v>182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183</v>
      </c>
      <c r="H13" s="7" t="s">
        <v>184</v>
      </c>
      <c r="I13" s="7" t="s">
        <v>77</v>
      </c>
      <c r="J13" s="7" t="s">
        <v>2</v>
      </c>
      <c r="K13" s="7" t="s">
        <v>185</v>
      </c>
      <c r="L13" s="7">
        <v>1</v>
      </c>
      <c r="M13" s="7">
        <v>1</v>
      </c>
      <c r="N13" s="7" t="s">
        <v>161</v>
      </c>
      <c r="O13" s="7" t="s">
        <v>161</v>
      </c>
      <c r="P13" s="7" t="s">
        <v>168</v>
      </c>
      <c r="Q13" s="7"/>
      <c r="R13" s="11" t="s">
        <v>186</v>
      </c>
      <c r="S13" s="12" t="s">
        <v>19</v>
      </c>
      <c r="T13" s="7"/>
      <c r="U13" s="11" t="s">
        <v>19</v>
      </c>
      <c r="V13" s="11" t="s">
        <v>186</v>
      </c>
      <c r="W13" s="12" t="s">
        <v>187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188</v>
      </c>
      <c r="AD13" t="s">
        <v>6</v>
      </c>
      <c r="AE13" t="s">
        <v>189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190</v>
      </c>
      <c r="B14" s="6" t="s">
        <v>191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192</v>
      </c>
      <c r="H14" s="7" t="s">
        <v>193</v>
      </c>
      <c r="I14" s="7" t="s">
        <v>77</v>
      </c>
      <c r="J14" s="7" t="s">
        <v>2</v>
      </c>
      <c r="K14" s="7" t="s">
        <v>194</v>
      </c>
      <c r="L14" s="7">
        <v>1</v>
      </c>
      <c r="M14" s="7">
        <v>2</v>
      </c>
      <c r="N14" s="7" t="s">
        <v>114</v>
      </c>
      <c r="O14" s="7" t="s">
        <v>161</v>
      </c>
      <c r="P14" s="7" t="s">
        <v>195</v>
      </c>
      <c r="Q14" s="7"/>
      <c r="R14" s="11" t="s">
        <v>196</v>
      </c>
      <c r="S14" s="12" t="s">
        <v>19</v>
      </c>
      <c r="T14" s="7"/>
      <c r="U14" s="11" t="s">
        <v>19</v>
      </c>
      <c r="V14" s="11" t="s">
        <v>196</v>
      </c>
      <c r="W14" s="12" t="s">
        <v>197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198</v>
      </c>
      <c r="AD14" t="s">
        <v>6</v>
      </c>
      <c r="AE14" t="s">
        <v>199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200</v>
      </c>
      <c r="B15" s="6" t="s">
        <v>201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202</v>
      </c>
      <c r="H15" s="7" t="s">
        <v>203</v>
      </c>
      <c r="I15" s="7" t="s">
        <v>77</v>
      </c>
      <c r="J15" s="7" t="s">
        <v>2</v>
      </c>
      <c r="K15" s="7" t="s">
        <v>204</v>
      </c>
      <c r="L15" s="7">
        <v>1</v>
      </c>
      <c r="M15" s="7">
        <v>3</v>
      </c>
      <c r="N15" s="7" t="s">
        <v>114</v>
      </c>
      <c r="O15" s="7" t="s">
        <v>143</v>
      </c>
      <c r="P15" s="7" t="s">
        <v>195</v>
      </c>
      <c r="Q15" s="7"/>
      <c r="R15" s="11" t="s">
        <v>205</v>
      </c>
      <c r="S15" s="12" t="s">
        <v>19</v>
      </c>
      <c r="T15" s="7"/>
      <c r="U15" s="11" t="s">
        <v>19</v>
      </c>
      <c r="V15" s="11" t="s">
        <v>205</v>
      </c>
      <c r="W15" s="12" t="s">
        <v>206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207</v>
      </c>
      <c r="AD15" t="s">
        <v>6</v>
      </c>
      <c r="AE15" t="s">
        <v>208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209</v>
      </c>
      <c r="B16" s="6" t="s">
        <v>210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211</v>
      </c>
      <c r="H16" s="7" t="s">
        <v>212</v>
      </c>
      <c r="I16" s="7" t="s">
        <v>77</v>
      </c>
      <c r="J16" s="7" t="s">
        <v>2</v>
      </c>
      <c r="K16" s="7" t="s">
        <v>213</v>
      </c>
      <c r="L16" s="7">
        <v>1</v>
      </c>
      <c r="M16" s="7">
        <v>1</v>
      </c>
      <c r="N16" s="7" t="s">
        <v>168</v>
      </c>
      <c r="O16" s="7" t="s">
        <v>168</v>
      </c>
      <c r="P16" s="7" t="s">
        <v>195</v>
      </c>
      <c r="Q16" s="7"/>
      <c r="R16" s="11" t="s">
        <v>214</v>
      </c>
      <c r="S16" s="12" t="s">
        <v>19</v>
      </c>
      <c r="T16" s="7"/>
      <c r="U16" s="11" t="s">
        <v>19</v>
      </c>
      <c r="V16" s="11" t="s">
        <v>214</v>
      </c>
      <c r="W16" s="12" t="s">
        <v>215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216</v>
      </c>
      <c r="AD16" t="s">
        <v>6</v>
      </c>
      <c r="AE16" t="s">
        <v>217</v>
      </c>
      <c r="AF16" t="s">
        <v>86</v>
      </c>
      <c r="AG16" t="s">
        <v>73</v>
      </c>
      <c r="AH16" t="s">
        <v>19</v>
      </c>
    </row>
    <row r="17" customHeight="1" spans="1:32">
      <c r="A17" s="10" t="s">
        <v>218</v>
      </c>
      <c r="B17" s="10"/>
      <c r="C17" s="10" t="s">
        <v>219</v>
      </c>
      <c r="D17" s="10"/>
      <c r="E17" s="10"/>
      <c r="F17" s="10"/>
      <c r="G17" s="10" t="s">
        <v>219</v>
      </c>
      <c r="H17" s="10" t="s">
        <v>219</v>
      </c>
      <c r="I17" s="10" t="s">
        <v>219</v>
      </c>
      <c r="J17" s="10" t="s">
        <v>219</v>
      </c>
      <c r="K17" s="10" t="s">
        <v>219</v>
      </c>
      <c r="L17" s="10" t="s">
        <v>219</v>
      </c>
      <c r="M17" s="10" t="s">
        <v>219</v>
      </c>
      <c r="N17" s="10" t="s">
        <v>219</v>
      </c>
      <c r="O17" s="10" t="s">
        <v>219</v>
      </c>
      <c r="P17" s="10" t="s">
        <v>219</v>
      </c>
      <c r="Q17" s="10"/>
      <c r="R17" s="13" t="s">
        <v>20</v>
      </c>
      <c r="S17" s="13" t="s">
        <v>21</v>
      </c>
      <c r="T17" s="10" t="s">
        <v>219</v>
      </c>
      <c r="U17" s="13"/>
      <c r="V17" s="13" t="s">
        <v>220</v>
      </c>
      <c r="W17" s="13" t="s">
        <v>22</v>
      </c>
      <c r="X17" s="13"/>
      <c r="Y17" s="13"/>
      <c r="Z17" s="13"/>
      <c r="AA17" s="10"/>
      <c r="AB17" s="13"/>
      <c r="AC17" s="10"/>
      <c r="AD17" s="10" t="s">
        <v>219</v>
      </c>
      <c r="AE17" s="10"/>
      <c r="AF1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221</v>
      </c>
      <c r="B1" s="4" t="s">
        <v>222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223</v>
      </c>
      <c r="H1" s="4" t="s">
        <v>224</v>
      </c>
      <c r="I1" s="4" t="s">
        <v>13</v>
      </c>
      <c r="J1" s="4" t="s">
        <v>17</v>
      </c>
      <c r="K1" s="4" t="s">
        <v>18</v>
      </c>
      <c r="L1" s="9" t="s">
        <v>225</v>
      </c>
      <c r="M1" s="4" t="s">
        <v>226</v>
      </c>
      <c r="N1" s="4" t="s">
        <v>227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228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3" sqref="A23:C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229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7309</v>
      </c>
      <c r="E2" t="str">
        <f>VLOOKUP(A2,HOP!A:L,12,0)</f>
        <v>7309.04</v>
      </c>
      <c r="F2" t="str">
        <f>VLOOKUP(A2,HOP!A:C,3,0)</f>
        <v>2325385</v>
      </c>
      <c r="G2">
        <f>D2-E2</f>
        <v>-0.0399999999999636</v>
      </c>
      <c r="H2" t="str">
        <f>$H$1&amp;F2</f>
        <v>，2325385</v>
      </c>
      <c r="I2" t="str">
        <f>VLOOKUP(A2,HOP!A:T,20,0)</f>
        <v>直连</v>
      </c>
    </row>
    <row r="3" ht="14.25" customHeight="1" spans="1:9">
      <c r="A3" s="6" t="s">
        <v>87</v>
      </c>
      <c r="B3" s="7" t="s">
        <v>81</v>
      </c>
      <c r="C3" s="7" t="s">
        <v>93</v>
      </c>
      <c r="D3" s="3">
        <v>1661</v>
      </c>
      <c r="E3" t="str">
        <f>VLOOKUP(A3,HOP!A:L,12,0)</f>
        <v>1661.00</v>
      </c>
      <c r="F3" t="str">
        <f>VLOOKUP(A3,HOP!A:C,3,0)</f>
        <v>2335020</v>
      </c>
      <c r="G3">
        <f t="shared" ref="G3:G16" si="0">D3-E3</f>
        <v>0</v>
      </c>
      <c r="H3" t="str">
        <f t="shared" ref="H3:H16" si="1">$H$1&amp;F3</f>
        <v>，2335020</v>
      </c>
      <c r="I3" t="str">
        <f>VLOOKUP(A3,HOP!A:T,20,0)</f>
        <v>直采</v>
      </c>
    </row>
    <row r="4" ht="14.25" hidden="1" customHeight="1" spans="1:9">
      <c r="A4" s="6" t="s">
        <v>98</v>
      </c>
      <c r="B4" s="7" t="s">
        <v>103</v>
      </c>
      <c r="C4" s="7" t="s">
        <v>104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VLOOKUP(A4,HOP!A:T,20,0)</f>
        <v>#N/A</v>
      </c>
    </row>
    <row r="5" ht="14.25" hidden="1" customHeight="1" spans="1:9">
      <c r="A5" s="6" t="s">
        <v>108</v>
      </c>
      <c r="B5" s="7" t="s">
        <v>93</v>
      </c>
      <c r="C5" s="7" t="s">
        <v>114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customHeight="1" spans="1:9">
      <c r="A6" s="6" t="s">
        <v>118</v>
      </c>
      <c r="B6" s="7" t="s">
        <v>124</v>
      </c>
      <c r="C6" s="7" t="s">
        <v>93</v>
      </c>
      <c r="D6" s="3">
        <v>5625</v>
      </c>
      <c r="E6" t="str">
        <f>VLOOKUP(A6,HOP!A:L,12,0)</f>
        <v>5625.00</v>
      </c>
      <c r="F6" t="str">
        <f>VLOOKUP(A6,HOP!A:C,3,0)</f>
        <v>2326445</v>
      </c>
      <c r="G6">
        <f t="shared" si="0"/>
        <v>0</v>
      </c>
      <c r="H6" t="str">
        <f t="shared" si="1"/>
        <v>，2326445</v>
      </c>
      <c r="I6" t="str">
        <f>VLOOKUP(A6,HOP!A:T,20,0)</f>
        <v>直连</v>
      </c>
    </row>
    <row r="7" ht="14.25" customHeight="1" spans="1:9">
      <c r="A7" s="6" t="s">
        <v>129</v>
      </c>
      <c r="B7" s="7" t="s">
        <v>93</v>
      </c>
      <c r="C7" s="7" t="s">
        <v>114</v>
      </c>
      <c r="D7" s="3">
        <v>2081</v>
      </c>
      <c r="E7" t="str">
        <f>VLOOKUP(A7,HOP!A:L,12,0)</f>
        <v>2081.00</v>
      </c>
      <c r="F7" t="str">
        <f>VLOOKUP(A7,HOP!A:C,3,0)</f>
        <v>2334175</v>
      </c>
      <c r="G7">
        <f t="shared" si="0"/>
        <v>0</v>
      </c>
      <c r="H7" t="str">
        <f t="shared" si="1"/>
        <v>，2334175</v>
      </c>
      <c r="I7" t="str">
        <f>VLOOKUP(A7,HOP!A:T,20,0)</f>
        <v>直采</v>
      </c>
    </row>
    <row r="8" ht="14.25" customHeight="1" spans="1:9">
      <c r="A8" s="6" t="s">
        <v>138</v>
      </c>
      <c r="B8" s="7" t="s">
        <v>114</v>
      </c>
      <c r="C8" s="7" t="s">
        <v>143</v>
      </c>
      <c r="D8" s="3">
        <v>697</v>
      </c>
      <c r="E8" t="str">
        <f>VLOOKUP(A8,HOP!A:L,12,0)</f>
        <v>697.00</v>
      </c>
      <c r="F8" t="str">
        <f>VLOOKUP(A8,HOP!A:C,3,0)</f>
        <v>2325233</v>
      </c>
      <c r="G8">
        <f t="shared" si="0"/>
        <v>0</v>
      </c>
      <c r="H8" t="str">
        <f t="shared" si="1"/>
        <v>，2325233</v>
      </c>
      <c r="I8" t="str">
        <f>VLOOKUP(A8,HOP!A:T,20,0)</f>
        <v>直连</v>
      </c>
    </row>
    <row r="9" ht="14.25" customHeight="1" spans="1:9">
      <c r="A9" s="6" t="s">
        <v>148</v>
      </c>
      <c r="B9" s="7" t="s">
        <v>114</v>
      </c>
      <c r="C9" s="7" t="s">
        <v>143</v>
      </c>
      <c r="D9" s="3">
        <v>381</v>
      </c>
      <c r="E9" t="str">
        <f>VLOOKUP(A9,HOP!A:L,12,0)</f>
        <v>381.00</v>
      </c>
      <c r="F9" t="str">
        <f>VLOOKUP(A9,HOP!A:C,3,0)</f>
        <v>2341005</v>
      </c>
      <c r="G9">
        <f t="shared" si="0"/>
        <v>0</v>
      </c>
      <c r="H9" t="str">
        <f t="shared" si="1"/>
        <v>，2341005</v>
      </c>
      <c r="I9" t="str">
        <f>VLOOKUP(A9,HOP!A:T,20,0)</f>
        <v>直连</v>
      </c>
    </row>
    <row r="10" ht="14.25" customHeight="1" spans="1:9">
      <c r="A10" s="6" t="s">
        <v>155</v>
      </c>
      <c r="B10" s="7" t="s">
        <v>143</v>
      </c>
      <c r="C10" s="7" t="s">
        <v>161</v>
      </c>
      <c r="D10" s="3">
        <v>1254</v>
      </c>
      <c r="E10" t="str">
        <f>VLOOKUP(A10,HOP!A:L,12,0)</f>
        <v>1254.00</v>
      </c>
      <c r="F10" t="str">
        <f>VLOOKUP(A10,HOP!A:C,3,0)</f>
        <v>2330780</v>
      </c>
      <c r="G10">
        <f t="shared" si="0"/>
        <v>0</v>
      </c>
      <c r="H10" t="str">
        <f t="shared" si="1"/>
        <v>，2330780</v>
      </c>
      <c r="I10" t="str">
        <f>VLOOKUP(A10,HOP!A:T,20,0)</f>
        <v>直连</v>
      </c>
    </row>
    <row r="11" ht="14.25" customHeight="1" spans="1:9">
      <c r="A11" s="6" t="s">
        <v>166</v>
      </c>
      <c r="B11" s="7" t="s">
        <v>143</v>
      </c>
      <c r="C11" s="7" t="s">
        <v>168</v>
      </c>
      <c r="D11" s="3">
        <v>1435</v>
      </c>
      <c r="E11" t="str">
        <f>VLOOKUP(A11,HOP!A:L,12,0)</f>
        <v>1435.00</v>
      </c>
      <c r="F11" t="str">
        <f>VLOOKUP(A11,HOP!A:C,3,0)</f>
        <v>2325240</v>
      </c>
      <c r="G11">
        <f t="shared" si="0"/>
        <v>0</v>
      </c>
      <c r="H11" t="str">
        <f t="shared" si="1"/>
        <v>，2325240</v>
      </c>
      <c r="I11" t="str">
        <f>VLOOKUP(A11,HOP!A:T,20,0)</f>
        <v>直连</v>
      </c>
    </row>
    <row r="12" ht="14.25" customHeight="1" spans="1:9">
      <c r="A12" s="6" t="s">
        <v>172</v>
      </c>
      <c r="B12" s="7" t="s">
        <v>161</v>
      </c>
      <c r="C12" s="7" t="s">
        <v>168</v>
      </c>
      <c r="D12" s="3">
        <v>787</v>
      </c>
      <c r="E12" t="str">
        <f>VLOOKUP(A12,HOP!A:L,12,0)</f>
        <v>787.00</v>
      </c>
      <c r="F12" t="str">
        <f>VLOOKUP(A12,HOP!A:C,3,0)</f>
        <v>2340851</v>
      </c>
      <c r="G12">
        <f t="shared" si="0"/>
        <v>0</v>
      </c>
      <c r="H12" t="str">
        <f t="shared" si="1"/>
        <v>，2340851</v>
      </c>
      <c r="I12" t="str">
        <f>VLOOKUP(A12,HOP!A:T,20,0)</f>
        <v>直采</v>
      </c>
    </row>
    <row r="13" ht="14.25" customHeight="1" spans="1:9">
      <c r="A13" s="6" t="s">
        <v>181</v>
      </c>
      <c r="B13" s="7" t="s">
        <v>161</v>
      </c>
      <c r="C13" s="7" t="s">
        <v>168</v>
      </c>
      <c r="D13" s="3">
        <v>966</v>
      </c>
      <c r="E13" t="str">
        <f>VLOOKUP(A13,HOP!A:L,12,0)</f>
        <v>966.00</v>
      </c>
      <c r="F13" t="str">
        <f>VLOOKUP(A13,HOP!A:C,3,0)</f>
        <v>2343922</v>
      </c>
      <c r="G13">
        <f t="shared" si="0"/>
        <v>0</v>
      </c>
      <c r="H13" t="str">
        <f t="shared" si="1"/>
        <v>，2343922</v>
      </c>
      <c r="I13" t="str">
        <f>VLOOKUP(A13,HOP!A:T,20,0)</f>
        <v>直连</v>
      </c>
    </row>
    <row r="14" ht="14.25" customHeight="1" spans="1:9">
      <c r="A14" s="6" t="s">
        <v>190</v>
      </c>
      <c r="B14" s="7" t="s">
        <v>161</v>
      </c>
      <c r="C14" s="7" t="s">
        <v>195</v>
      </c>
      <c r="D14" s="3">
        <v>2653</v>
      </c>
      <c r="E14" t="str">
        <f>VLOOKUP(A14,HOP!A:L,12,0)</f>
        <v>2653.00</v>
      </c>
      <c r="F14" t="str">
        <f>VLOOKUP(A14,HOP!A:C,3,0)</f>
        <v>2342036</v>
      </c>
      <c r="G14">
        <f t="shared" si="0"/>
        <v>0</v>
      </c>
      <c r="H14" t="str">
        <f t="shared" si="1"/>
        <v>，2342036</v>
      </c>
      <c r="I14" t="str">
        <f>VLOOKUP(A14,HOP!A:T,20,0)</f>
        <v>直连</v>
      </c>
    </row>
    <row r="15" ht="14.25" customHeight="1" spans="1:9">
      <c r="A15" s="6" t="s">
        <v>200</v>
      </c>
      <c r="B15" s="7" t="s">
        <v>143</v>
      </c>
      <c r="C15" s="7" t="s">
        <v>195</v>
      </c>
      <c r="D15" s="3">
        <v>6160</v>
      </c>
      <c r="E15" t="str">
        <f>VLOOKUP(A15,HOP!A:L,12,0)</f>
        <v>6159.99</v>
      </c>
      <c r="F15" t="str">
        <f>VLOOKUP(A15,HOP!A:C,3,0)</f>
        <v>2341123</v>
      </c>
      <c r="G15">
        <f t="shared" si="0"/>
        <v>0.0100000000002183</v>
      </c>
      <c r="H15" t="str">
        <f t="shared" si="1"/>
        <v>，2341123</v>
      </c>
      <c r="I15" t="str">
        <f>VLOOKUP(A15,HOP!A:T,20,0)</f>
        <v>直连</v>
      </c>
    </row>
    <row r="16" ht="14.25" customHeight="1" spans="1:9">
      <c r="A16" s="6" t="s">
        <v>209</v>
      </c>
      <c r="B16" s="7" t="s">
        <v>168</v>
      </c>
      <c r="C16" s="7" t="s">
        <v>195</v>
      </c>
      <c r="D16" s="3">
        <v>1019</v>
      </c>
      <c r="E16" t="str">
        <f>VLOOKUP(A16,HOP!A:L,12,0)</f>
        <v>1019.00</v>
      </c>
      <c r="F16" t="str">
        <f>VLOOKUP(A16,HOP!A:C,3,0)</f>
        <v>2345816</v>
      </c>
      <c r="G16">
        <f t="shared" si="0"/>
        <v>0</v>
      </c>
      <c r="H16" t="str">
        <f t="shared" si="1"/>
        <v>，2345816</v>
      </c>
      <c r="I16" t="str">
        <f>VLOOKUP(A16,HOP!A:T,20,0)</f>
        <v>直连</v>
      </c>
    </row>
    <row r="18" spans="4:4">
      <c r="D18" s="3">
        <f>SUM(D2:D17)</f>
        <v>32028</v>
      </c>
    </row>
    <row r="19" ht="14.25" spans="4:4">
      <c r="D19" s="8" t="s">
        <v>23</v>
      </c>
    </row>
    <row r="23" spans="1:3">
      <c r="A23" t="s">
        <v>230</v>
      </c>
      <c r="C23">
        <v>4529</v>
      </c>
    </row>
    <row r="24" spans="1:3">
      <c r="A24" t="s">
        <v>231</v>
      </c>
      <c r="C24">
        <v>27499</v>
      </c>
    </row>
    <row r="25" spans="1:3">
      <c r="A25" s="5" t="s">
        <v>232</v>
      </c>
      <c r="C25">
        <f>SUBTOTAL(9,C23:C24)</f>
        <v>32028</v>
      </c>
    </row>
  </sheetData>
  <autoFilter ref="A1:I16">
    <filterColumn colId="3">
      <filters>
        <filter val="381.00"/>
        <filter val="697.00"/>
        <filter val="787.00"/>
        <filter val="966.00"/>
        <filter val="1,019.00"/>
        <filter val="2,081.00"/>
        <filter val="6,160.00"/>
        <filter val="1,254.00"/>
        <filter val="7,309.00"/>
        <filter val="1,435.00"/>
        <filter val="5,625.00"/>
        <filter val="2,653.00"/>
        <filter val="1,661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233</v>
      </c>
      <c r="B1" s="2" t="s">
        <v>234</v>
      </c>
      <c r="C1" s="2" t="s">
        <v>235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236</v>
      </c>
      <c r="I1" s="2" t="s">
        <v>237</v>
      </c>
      <c r="J1" s="2" t="s">
        <v>238</v>
      </c>
      <c r="K1" s="2" t="s">
        <v>239</v>
      </c>
      <c r="L1" s="2" t="s">
        <v>240</v>
      </c>
      <c r="M1" s="2" t="s">
        <v>241</v>
      </c>
      <c r="N1" s="2" t="s">
        <v>242</v>
      </c>
      <c r="O1" s="2" t="s">
        <v>243</v>
      </c>
      <c r="P1" s="2" t="s">
        <v>244</v>
      </c>
      <c r="Q1" s="2" t="s">
        <v>245</v>
      </c>
      <c r="R1" s="2" t="s">
        <v>246</v>
      </c>
      <c r="S1" s="2" t="s">
        <v>247</v>
      </c>
      <c r="T1" s="2" t="s">
        <v>248</v>
      </c>
    </row>
    <row r="2" s="1" customFormat="1" spans="1:20">
      <c r="A2" s="1" t="s">
        <v>209</v>
      </c>
      <c r="B2" s="1" t="s">
        <v>168</v>
      </c>
      <c r="C2" s="1" t="s">
        <v>210</v>
      </c>
      <c r="D2" s="1" t="s">
        <v>212</v>
      </c>
      <c r="E2" s="1" t="s">
        <v>249</v>
      </c>
      <c r="F2" s="1" t="s">
        <v>168</v>
      </c>
      <c r="G2" s="1" t="s">
        <v>195</v>
      </c>
      <c r="H2" s="1" t="s">
        <v>250</v>
      </c>
      <c r="I2" s="1" t="s">
        <v>251</v>
      </c>
      <c r="J2" s="1" t="s">
        <v>252</v>
      </c>
      <c r="K2" s="1" t="s">
        <v>251</v>
      </c>
      <c r="L2" s="1" t="s">
        <v>251</v>
      </c>
      <c r="M2" s="1" t="s">
        <v>253</v>
      </c>
      <c r="N2" s="1" t="s">
        <v>253</v>
      </c>
      <c r="O2" s="1" t="s">
        <v>254</v>
      </c>
      <c r="P2" s="1" t="s">
        <v>255</v>
      </c>
      <c r="Q2" s="1" t="s">
        <v>256</v>
      </c>
      <c r="R2" s="1" t="s">
        <v>73</v>
      </c>
      <c r="S2" s="1" t="s">
        <v>257</v>
      </c>
      <c r="T2" s="1" t="s">
        <v>258</v>
      </c>
    </row>
    <row r="3" s="1" customFormat="1" spans="1:20">
      <c r="A3" s="1" t="s">
        <v>181</v>
      </c>
      <c r="B3" s="1" t="s">
        <v>161</v>
      </c>
      <c r="C3" s="1" t="s">
        <v>182</v>
      </c>
      <c r="D3" s="1" t="s">
        <v>184</v>
      </c>
      <c r="E3" s="1" t="s">
        <v>259</v>
      </c>
      <c r="F3" s="1" t="s">
        <v>161</v>
      </c>
      <c r="G3" s="1" t="s">
        <v>168</v>
      </c>
      <c r="H3" s="1" t="s">
        <v>250</v>
      </c>
      <c r="I3" s="1" t="s">
        <v>260</v>
      </c>
      <c r="J3" s="1" t="s">
        <v>252</v>
      </c>
      <c r="K3" s="1" t="s">
        <v>260</v>
      </c>
      <c r="L3" s="1" t="s">
        <v>260</v>
      </c>
      <c r="M3" s="1" t="s">
        <v>253</v>
      </c>
      <c r="N3" s="1" t="s">
        <v>253</v>
      </c>
      <c r="O3" s="1" t="s">
        <v>254</v>
      </c>
      <c r="P3" s="1" t="s">
        <v>255</v>
      </c>
      <c r="Q3" s="1" t="s">
        <v>261</v>
      </c>
      <c r="R3" s="1" t="s">
        <v>73</v>
      </c>
      <c r="S3" s="1" t="s">
        <v>257</v>
      </c>
      <c r="T3" s="1" t="s">
        <v>258</v>
      </c>
    </row>
    <row r="4" s="1" customFormat="1" spans="1:20">
      <c r="A4" s="1" t="s">
        <v>190</v>
      </c>
      <c r="B4" s="1" t="s">
        <v>114</v>
      </c>
      <c r="C4" s="1" t="s">
        <v>191</v>
      </c>
      <c r="D4" s="1" t="s">
        <v>262</v>
      </c>
      <c r="E4" s="1" t="s">
        <v>263</v>
      </c>
      <c r="F4" s="1" t="s">
        <v>161</v>
      </c>
      <c r="G4" s="1" t="s">
        <v>195</v>
      </c>
      <c r="H4" s="1" t="s">
        <v>250</v>
      </c>
      <c r="I4" s="1" t="s">
        <v>264</v>
      </c>
      <c r="J4" s="1" t="s">
        <v>252</v>
      </c>
      <c r="K4" s="1" t="s">
        <v>264</v>
      </c>
      <c r="L4" s="1" t="s">
        <v>264</v>
      </c>
      <c r="M4" s="1" t="s">
        <v>253</v>
      </c>
      <c r="N4" s="1" t="s">
        <v>253</v>
      </c>
      <c r="O4" s="1" t="s">
        <v>254</v>
      </c>
      <c r="P4" s="1" t="s">
        <v>255</v>
      </c>
      <c r="Q4" s="1" t="s">
        <v>265</v>
      </c>
      <c r="R4" s="1" t="s">
        <v>73</v>
      </c>
      <c r="S4" s="1" t="s">
        <v>257</v>
      </c>
      <c r="T4" s="1" t="s">
        <v>258</v>
      </c>
    </row>
    <row r="5" s="1" customFormat="1" spans="1:20">
      <c r="A5" s="1" t="s">
        <v>200</v>
      </c>
      <c r="B5" s="1" t="s">
        <v>114</v>
      </c>
      <c r="C5" s="1" t="s">
        <v>201</v>
      </c>
      <c r="D5" s="1" t="s">
        <v>266</v>
      </c>
      <c r="E5" s="1" t="s">
        <v>267</v>
      </c>
      <c r="F5" s="1" t="s">
        <v>143</v>
      </c>
      <c r="G5" s="1" t="s">
        <v>195</v>
      </c>
      <c r="H5" s="1" t="s">
        <v>250</v>
      </c>
      <c r="I5" s="1" t="s">
        <v>268</v>
      </c>
      <c r="J5" s="1" t="s">
        <v>252</v>
      </c>
      <c r="K5" s="1" t="s">
        <v>268</v>
      </c>
      <c r="L5" s="1" t="s">
        <v>268</v>
      </c>
      <c r="M5" s="1" t="s">
        <v>253</v>
      </c>
      <c r="N5" s="1" t="s">
        <v>253</v>
      </c>
      <c r="O5" s="1" t="s">
        <v>254</v>
      </c>
      <c r="P5" s="1" t="s">
        <v>255</v>
      </c>
      <c r="Q5" s="1" t="s">
        <v>269</v>
      </c>
      <c r="R5" s="1" t="s">
        <v>73</v>
      </c>
      <c r="S5" s="1" t="s">
        <v>257</v>
      </c>
      <c r="T5" s="1" t="s">
        <v>258</v>
      </c>
    </row>
    <row r="6" s="1" customFormat="1" spans="1:20">
      <c r="A6" s="1" t="s">
        <v>148</v>
      </c>
      <c r="B6" s="1" t="s">
        <v>114</v>
      </c>
      <c r="C6" s="1" t="s">
        <v>149</v>
      </c>
      <c r="D6" s="1" t="s">
        <v>101</v>
      </c>
      <c r="E6" s="1" t="s">
        <v>270</v>
      </c>
      <c r="F6" s="1" t="s">
        <v>114</v>
      </c>
      <c r="G6" s="1" t="s">
        <v>143</v>
      </c>
      <c r="H6" s="1" t="s">
        <v>250</v>
      </c>
      <c r="I6" s="1" t="s">
        <v>271</v>
      </c>
      <c r="J6" s="1" t="s">
        <v>252</v>
      </c>
      <c r="K6" s="1" t="s">
        <v>271</v>
      </c>
      <c r="L6" s="1" t="s">
        <v>271</v>
      </c>
      <c r="M6" s="1" t="s">
        <v>253</v>
      </c>
      <c r="N6" s="1" t="s">
        <v>253</v>
      </c>
      <c r="O6" s="1" t="s">
        <v>254</v>
      </c>
      <c r="P6" s="1" t="s">
        <v>255</v>
      </c>
      <c r="Q6" s="1" t="s">
        <v>272</v>
      </c>
      <c r="R6" s="1" t="s">
        <v>73</v>
      </c>
      <c r="S6" s="1" t="s">
        <v>257</v>
      </c>
      <c r="T6" s="1" t="s">
        <v>258</v>
      </c>
    </row>
    <row r="7" s="1" customFormat="1" spans="1:20">
      <c r="A7" s="1" t="s">
        <v>172</v>
      </c>
      <c r="B7" s="1" t="s">
        <v>114</v>
      </c>
      <c r="C7" s="1" t="s">
        <v>173</v>
      </c>
      <c r="D7" s="1" t="s">
        <v>273</v>
      </c>
      <c r="E7" s="1" t="s">
        <v>274</v>
      </c>
      <c r="F7" s="1" t="s">
        <v>161</v>
      </c>
      <c r="G7" s="1" t="s">
        <v>168</v>
      </c>
      <c r="H7" s="1" t="s">
        <v>250</v>
      </c>
      <c r="I7" s="1" t="s">
        <v>275</v>
      </c>
      <c r="J7" s="1" t="s">
        <v>252</v>
      </c>
      <c r="K7" s="1" t="s">
        <v>275</v>
      </c>
      <c r="L7" s="1" t="s">
        <v>275</v>
      </c>
      <c r="M7" s="1" t="s">
        <v>253</v>
      </c>
      <c r="N7" s="1" t="s">
        <v>253</v>
      </c>
      <c r="O7" s="1" t="s">
        <v>254</v>
      </c>
      <c r="P7" s="1" t="s">
        <v>255</v>
      </c>
      <c r="Q7" s="1" t="s">
        <v>276</v>
      </c>
      <c r="R7" s="1" t="s">
        <v>73</v>
      </c>
      <c r="S7" s="1" t="s">
        <v>257</v>
      </c>
      <c r="T7" s="1" t="s">
        <v>277</v>
      </c>
    </row>
    <row r="8" s="1" customFormat="1" spans="1:20">
      <c r="A8" s="1" t="s">
        <v>87</v>
      </c>
      <c r="B8" s="1" t="s">
        <v>92</v>
      </c>
      <c r="C8" s="1" t="s">
        <v>88</v>
      </c>
      <c r="D8" s="1" t="s">
        <v>90</v>
      </c>
      <c r="E8" s="1" t="s">
        <v>278</v>
      </c>
      <c r="F8" s="1" t="s">
        <v>81</v>
      </c>
      <c r="G8" s="1" t="s">
        <v>93</v>
      </c>
      <c r="H8" s="1" t="s">
        <v>250</v>
      </c>
      <c r="I8" s="1" t="s">
        <v>279</v>
      </c>
      <c r="J8" s="1" t="s">
        <v>252</v>
      </c>
      <c r="K8" s="1" t="s">
        <v>279</v>
      </c>
      <c r="L8" s="1" t="s">
        <v>279</v>
      </c>
      <c r="M8" s="1" t="s">
        <v>253</v>
      </c>
      <c r="N8" s="1" t="s">
        <v>253</v>
      </c>
      <c r="O8" s="1" t="s">
        <v>254</v>
      </c>
      <c r="P8" s="1" t="s">
        <v>255</v>
      </c>
      <c r="Q8" s="1" t="s">
        <v>280</v>
      </c>
      <c r="R8" s="1" t="s">
        <v>73</v>
      </c>
      <c r="S8" s="1" t="s">
        <v>257</v>
      </c>
      <c r="T8" s="1" t="s">
        <v>277</v>
      </c>
    </row>
    <row r="9" s="1" customFormat="1" spans="1:20">
      <c r="A9" s="1" t="s">
        <v>129</v>
      </c>
      <c r="B9" s="1" t="s">
        <v>92</v>
      </c>
      <c r="C9" s="1" t="s">
        <v>130</v>
      </c>
      <c r="D9" s="1" t="s">
        <v>132</v>
      </c>
      <c r="E9" s="1" t="s">
        <v>281</v>
      </c>
      <c r="F9" s="1" t="s">
        <v>93</v>
      </c>
      <c r="G9" s="1" t="s">
        <v>114</v>
      </c>
      <c r="H9" s="1" t="s">
        <v>250</v>
      </c>
      <c r="I9" s="1" t="s">
        <v>282</v>
      </c>
      <c r="J9" s="1" t="s">
        <v>252</v>
      </c>
      <c r="K9" s="1" t="s">
        <v>282</v>
      </c>
      <c r="L9" s="1" t="s">
        <v>282</v>
      </c>
      <c r="M9" s="1" t="s">
        <v>253</v>
      </c>
      <c r="N9" s="1" t="s">
        <v>253</v>
      </c>
      <c r="O9" s="1" t="s">
        <v>254</v>
      </c>
      <c r="P9" s="1" t="s">
        <v>255</v>
      </c>
      <c r="Q9" s="1" t="s">
        <v>283</v>
      </c>
      <c r="R9" s="1" t="s">
        <v>73</v>
      </c>
      <c r="S9" s="1" t="s">
        <v>257</v>
      </c>
      <c r="T9" s="1" t="s">
        <v>277</v>
      </c>
    </row>
    <row r="10" s="1" customFormat="1" spans="1:20">
      <c r="A10" s="1" t="s">
        <v>155</v>
      </c>
      <c r="B10" s="1" t="s">
        <v>160</v>
      </c>
      <c r="C10" s="1" t="s">
        <v>156</v>
      </c>
      <c r="D10" s="1" t="s">
        <v>284</v>
      </c>
      <c r="E10" s="1" t="s">
        <v>285</v>
      </c>
      <c r="F10" s="1" t="s">
        <v>143</v>
      </c>
      <c r="G10" s="1" t="s">
        <v>161</v>
      </c>
      <c r="H10" s="1" t="s">
        <v>250</v>
      </c>
      <c r="I10" s="1" t="s">
        <v>286</v>
      </c>
      <c r="J10" s="1" t="s">
        <v>252</v>
      </c>
      <c r="K10" s="1" t="s">
        <v>286</v>
      </c>
      <c r="L10" s="1" t="s">
        <v>286</v>
      </c>
      <c r="M10" s="1" t="s">
        <v>253</v>
      </c>
      <c r="N10" s="1" t="s">
        <v>253</v>
      </c>
      <c r="O10" s="1" t="s">
        <v>254</v>
      </c>
      <c r="P10" s="1" t="s">
        <v>255</v>
      </c>
      <c r="Q10" s="1" t="s">
        <v>287</v>
      </c>
      <c r="R10" s="1" t="s">
        <v>73</v>
      </c>
      <c r="S10" s="1" t="s">
        <v>257</v>
      </c>
      <c r="T10" s="1" t="s">
        <v>258</v>
      </c>
    </row>
    <row r="11" s="1" customFormat="1" spans="1:20">
      <c r="A11" s="1" t="s">
        <v>118</v>
      </c>
      <c r="B11" s="1" t="s">
        <v>123</v>
      </c>
      <c r="C11" s="1" t="s">
        <v>119</v>
      </c>
      <c r="D11" s="1" t="s">
        <v>121</v>
      </c>
      <c r="E11" s="1" t="s">
        <v>288</v>
      </c>
      <c r="F11" s="1" t="s">
        <v>124</v>
      </c>
      <c r="G11" s="1" t="s">
        <v>93</v>
      </c>
      <c r="H11" s="1" t="s">
        <v>250</v>
      </c>
      <c r="I11" s="1" t="s">
        <v>289</v>
      </c>
      <c r="J11" s="1" t="s">
        <v>252</v>
      </c>
      <c r="K11" s="1" t="s">
        <v>289</v>
      </c>
      <c r="L11" s="1" t="s">
        <v>289</v>
      </c>
      <c r="M11" s="1" t="s">
        <v>253</v>
      </c>
      <c r="N11" s="1" t="s">
        <v>253</v>
      </c>
      <c r="O11" s="1" t="s">
        <v>254</v>
      </c>
      <c r="P11" s="1" t="s">
        <v>255</v>
      </c>
      <c r="Q11" s="1" t="s">
        <v>290</v>
      </c>
      <c r="R11" s="1" t="s">
        <v>73</v>
      </c>
      <c r="S11" s="1" t="s">
        <v>257</v>
      </c>
      <c r="T11" s="1" t="s">
        <v>258</v>
      </c>
    </row>
    <row r="12" s="1" customFormat="1" spans="1:20">
      <c r="A12" s="1" t="s">
        <v>70</v>
      </c>
      <c r="B12" s="1" t="s">
        <v>79</v>
      </c>
      <c r="C12" s="1" t="s">
        <v>71</v>
      </c>
      <c r="D12" s="1" t="s">
        <v>76</v>
      </c>
      <c r="E12" s="1" t="s">
        <v>291</v>
      </c>
      <c r="F12" s="1" t="s">
        <v>80</v>
      </c>
      <c r="G12" s="1" t="s">
        <v>81</v>
      </c>
      <c r="H12" s="1" t="s">
        <v>250</v>
      </c>
      <c r="I12" s="1" t="s">
        <v>292</v>
      </c>
      <c r="J12" s="1" t="s">
        <v>252</v>
      </c>
      <c r="K12" s="1" t="s">
        <v>292</v>
      </c>
      <c r="L12" s="1" t="s">
        <v>292</v>
      </c>
      <c r="M12" s="1" t="s">
        <v>253</v>
      </c>
      <c r="N12" s="1" t="s">
        <v>253</v>
      </c>
      <c r="O12" s="1" t="s">
        <v>254</v>
      </c>
      <c r="P12" s="1" t="s">
        <v>255</v>
      </c>
      <c r="Q12" s="1" t="s">
        <v>293</v>
      </c>
      <c r="R12" s="1" t="s">
        <v>73</v>
      </c>
      <c r="S12" s="1" t="s">
        <v>257</v>
      </c>
      <c r="T12" s="1" t="s">
        <v>258</v>
      </c>
    </row>
    <row r="13" s="1" customFormat="1" spans="1:20">
      <c r="A13" s="1" t="s">
        <v>166</v>
      </c>
      <c r="B13" s="1" t="s">
        <v>79</v>
      </c>
      <c r="C13" s="1" t="s">
        <v>167</v>
      </c>
      <c r="D13" s="1" t="s">
        <v>141</v>
      </c>
      <c r="E13" s="1" t="s">
        <v>294</v>
      </c>
      <c r="F13" s="1" t="s">
        <v>143</v>
      </c>
      <c r="G13" s="1" t="s">
        <v>168</v>
      </c>
      <c r="H13" s="1" t="s">
        <v>250</v>
      </c>
      <c r="I13" s="1" t="s">
        <v>295</v>
      </c>
      <c r="J13" s="1" t="s">
        <v>252</v>
      </c>
      <c r="K13" s="1" t="s">
        <v>295</v>
      </c>
      <c r="L13" s="1" t="s">
        <v>295</v>
      </c>
      <c r="M13" s="1" t="s">
        <v>253</v>
      </c>
      <c r="N13" s="1" t="s">
        <v>253</v>
      </c>
      <c r="O13" s="1" t="s">
        <v>254</v>
      </c>
      <c r="P13" s="1" t="s">
        <v>255</v>
      </c>
      <c r="Q13" s="1" t="s">
        <v>296</v>
      </c>
      <c r="R13" s="1" t="s">
        <v>73</v>
      </c>
      <c r="S13" s="1" t="s">
        <v>257</v>
      </c>
      <c r="T13" s="1" t="s">
        <v>258</v>
      </c>
    </row>
    <row r="14" s="1" customFormat="1" spans="1:20">
      <c r="A14" s="1" t="s">
        <v>138</v>
      </c>
      <c r="B14" s="1" t="s">
        <v>79</v>
      </c>
      <c r="C14" s="1" t="s">
        <v>139</v>
      </c>
      <c r="D14" s="1" t="s">
        <v>141</v>
      </c>
      <c r="E14" s="1" t="s">
        <v>294</v>
      </c>
      <c r="F14" s="1" t="s">
        <v>114</v>
      </c>
      <c r="G14" s="1" t="s">
        <v>143</v>
      </c>
      <c r="H14" s="1" t="s">
        <v>250</v>
      </c>
      <c r="I14" s="1" t="s">
        <v>297</v>
      </c>
      <c r="J14" s="1" t="s">
        <v>252</v>
      </c>
      <c r="K14" s="1" t="s">
        <v>297</v>
      </c>
      <c r="L14" s="1" t="s">
        <v>297</v>
      </c>
      <c r="M14" s="1" t="s">
        <v>253</v>
      </c>
      <c r="N14" s="1" t="s">
        <v>253</v>
      </c>
      <c r="O14" s="1" t="s">
        <v>254</v>
      </c>
      <c r="P14" s="1" t="s">
        <v>255</v>
      </c>
      <c r="Q14" s="1" t="s">
        <v>298</v>
      </c>
      <c r="R14" s="1" t="s">
        <v>73</v>
      </c>
      <c r="S14" s="1" t="s">
        <v>257</v>
      </c>
      <c r="T14" s="1" t="s">
        <v>258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2021-12-21T02:22:29Z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185920668A5F4C29875A26EB30C58EAA</vt:lpwstr>
  </property>
</Properties>
</file>