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对账!$A$1:$X$6</definedName>
  </definedNames>
  <calcPr calcId="144525"/>
</workbook>
</file>

<file path=xl/sharedStrings.xml><?xml version="1.0" encoding="utf-8"?>
<sst xmlns="http://schemas.openxmlformats.org/spreadsheetml/2006/main" count="220" uniqueCount="92">
  <si>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</si>
  <si>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</si>
  <si>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</si>
  <si>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</si>
  <si>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</si>
  <si>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</si>
  <si>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</si>
  <si>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</si>
  <si>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</si>
  <si>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</si>
  <si>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</si>
  <si>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</si>
  <si>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</si>
  <si>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</si>
  <si>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</si>
  <si>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</si>
  <si>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</si>
  <si>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</si>
  <si>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</si>
  <si>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</si>
  <si>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</si>
  <si>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</si>
  <si>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</si>
  <si>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</si>
  <si>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</si>
  <si>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</si>
  <si>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</si>
  <si>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[和平]和平热龙温泉度假村(78217595)</t>
  </si>
  <si>
    <t>标准双人房&lt;特别促销&gt;&lt;双人入住&gt;&lt;双早&gt;</t>
  </si>
  <si>
    <t>CNY</t>
  </si>
  <si>
    <t>陈艳平,罗海珠,谢建明,周德雄,詹跃鹏,钟颖勋</t>
  </si>
  <si>
    <t>CA363211221CNY</t>
  </si>
  <si>
    <t>未提现</t>
  </si>
  <si>
    <t>携程开票</t>
  </si>
  <si>
    <t>acknowledge</t>
  </si>
  <si>
    <t>[梅州]梅州英思廷酒店(78507419)</t>
  </si>
  <si>
    <t>廷悦双床房&lt;双床&gt;&lt;双人入住&gt;&lt;无早&gt;</t>
  </si>
  <si>
    <t>蒋帅</t>
  </si>
  <si>
    <t>廷悦大床房&lt;大床&gt;&lt;双人入住&gt;&lt;无早&gt;</t>
  </si>
  <si>
    <t>[香港]香港湾仔睿景酒店(Kew Green Hotel Wanchai Hong Kong)(25106093)</t>
  </si>
  <si>
    <t>舒适大床房&lt;双人入住&gt;&lt;内宾&gt;&lt;预付&gt;&lt;无早&gt;</t>
  </si>
  <si>
    <t>Xiao/Fanju</t>
  </si>
  <si>
    <t>取消</t>
  </si>
  <si>
    <t>水上一房一厅别墅&lt;限量特价&gt;&lt;双人入住&gt;&lt;双早&gt;</t>
  </si>
  <si>
    <t>凌宏亮</t>
  </si>
  <si>
    <t>阶梯</t>
  </si>
  <si>
    <t>，</t>
  </si>
  <si>
    <t>A211221090820481</t>
  </si>
  <si>
    <t>CNY / HKD 当前参考汇率: 1.222349844</t>
  </si>
  <si>
    <t>总计： 3286.26 CNY/
4016.96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</si>
  <si>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</si>
  <si>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</si>
  <si>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</si>
  <si>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</si>
  <si>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</si>
  <si>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</si>
  <si>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</si>
  <si>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</si>
  <si>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</si>
  <si>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</si>
  <si>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</si>
  <si>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</si>
  <si>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</si>
  <si>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</si>
  <si>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</si>
  <si>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</si>
  <si>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</si>
  <si>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2021-12-05</t>
  </si>
  <si>
    <t>2327701</t>
  </si>
  <si>
    <t>和平热龙温泉度假村</t>
  </si>
  <si>
    <t>2021-12-06</t>
  </si>
  <si>
    <t>退房日周结</t>
  </si>
  <si>
    <t>760.00</t>
  </si>
  <si>
    <t>RMB</t>
  </si>
  <si>
    <t>0</t>
  </si>
  <si>
    <t>0.00</t>
  </si>
  <si>
    <t>携程国内直连(DD)</t>
  </si>
  <si>
    <t>2021-12-05 12:04:16</t>
  </si>
  <si>
    <t>否</t>
  </si>
  <si>
    <t>汇智国际旅游发展有限公司</t>
  </si>
  <si>
    <t>直采</t>
  </si>
  <si>
    <t>2021-12-04</t>
  </si>
  <si>
    <t>2327553</t>
  </si>
  <si>
    <t>梅州英思廷酒店</t>
  </si>
  <si>
    <t>213.13</t>
  </si>
  <si>
    <t>2021-12-04 22:01:16</t>
  </si>
  <si>
    <t>2327549</t>
  </si>
  <si>
    <t>2021-12-04 21:59:45</t>
  </si>
  <si>
    <t>2021-12-01</t>
  </si>
  <si>
    <t>2322461</t>
  </si>
  <si>
    <t>2100.00</t>
  </si>
  <si>
    <t>2021-12-02 10:10:31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</si>
</sst>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5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6" borderId="2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0" fillId="8" borderId="6" applyNumberFormat="0" applyAlignment="0" applyProtection="0">
      <alignment vertical="center"/>
    </xf>
    <xf numFmtId="0" fontId="9" fillId="8" borderId="1" applyNumberFormat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16902964510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44535</v>
      </c>
      <c r="G2" s="5">
        <v>44536</v>
      </c>
      <c r="H2" s="4">
        <v>6</v>
      </c>
      <c r="I2" s="4">
        <v>1</v>
      </c>
      <c r="J2" s="4">
        <v>6</v>
      </c>
      <c r="K2" s="4" t="s">
        <v>29</v>
      </c>
      <c r="L2" s="4">
        <v>2100</v>
      </c>
      <c r="M2" s="4">
        <v>2100</v>
      </c>
      <c r="N2" s="4" t="s">
        <v>30</v>
      </c>
      <c r="O2" s="4" t="s">
        <v>31</v>
      </c>
      <c r="P2" s="4" t="s">
        <v>32</v>
      </c>
      <c r="Q2" s="4">
        <v>0</v>
      </c>
      <c r="R2" s="6">
        <v>44531</v>
      </c>
      <c r="S2" s="5">
        <v>44551</v>
      </c>
      <c r="T2" s="4" t="s">
        <v>33</v>
      </c>
      <c r="U2" s="4">
        <v>2100</v>
      </c>
      <c r="V2" s="4">
        <v>0</v>
      </c>
      <c r="W2" s="4">
        <v>0</v>
      </c>
      <c r="X2" s="4">
        <v>2322461</v>
      </c>
      <c r="Y2" s="4" t="s">
        <v>34</v>
      </c>
    </row>
    <row r="3" s="4" customFormat="1" spans="1:24">
      <c r="A3" s="4">
        <v>16921798767</v>
      </c>
      <c r="B3" s="4" t="s">
        <v>25</v>
      </c>
      <c r="C3" s="4" t="s">
        <v>26</v>
      </c>
      <c r="D3" s="4" t="s">
        <v>35</v>
      </c>
      <c r="E3" s="4" t="s">
        <v>36</v>
      </c>
      <c r="F3" s="5">
        <v>44535</v>
      </c>
      <c r="G3" s="5">
        <v>44536</v>
      </c>
      <c r="H3" s="4">
        <v>1</v>
      </c>
      <c r="I3" s="4">
        <v>1</v>
      </c>
      <c r="J3" s="4">
        <v>1</v>
      </c>
      <c r="K3" s="4" t="s">
        <v>29</v>
      </c>
      <c r="L3" s="4">
        <v>213.13</v>
      </c>
      <c r="M3" s="4">
        <v>213.13</v>
      </c>
      <c r="N3" s="4" t="s">
        <v>37</v>
      </c>
      <c r="O3" s="4" t="s">
        <v>31</v>
      </c>
      <c r="P3" s="4" t="s">
        <v>32</v>
      </c>
      <c r="Q3" s="4">
        <v>0</v>
      </c>
      <c r="R3" s="6">
        <v>44534</v>
      </c>
      <c r="S3" s="5">
        <v>44551</v>
      </c>
      <c r="T3" s="4" t="s">
        <v>33</v>
      </c>
      <c r="U3" s="4">
        <v>213.13</v>
      </c>
      <c r="V3" s="4">
        <v>0</v>
      </c>
      <c r="W3" s="4">
        <v>0</v>
      </c>
      <c r="X3" s="4">
        <v>2327549</v>
      </c>
    </row>
    <row r="4" s="4" customFormat="1" spans="1:24">
      <c r="A4" s="4">
        <v>16921805468</v>
      </c>
      <c r="B4" s="4" t="s">
        <v>25</v>
      </c>
      <c r="C4" s="4" t="s">
        <v>26</v>
      </c>
      <c r="D4" s="4" t="s">
        <v>35</v>
      </c>
      <c r="E4" s="4" t="s">
        <v>38</v>
      </c>
      <c r="F4" s="5">
        <v>44535</v>
      </c>
      <c r="G4" s="5">
        <v>44536</v>
      </c>
      <c r="H4" s="4">
        <v>1</v>
      </c>
      <c r="I4" s="4">
        <v>1</v>
      </c>
      <c r="J4" s="4">
        <v>1</v>
      </c>
      <c r="K4" s="4" t="s">
        <v>29</v>
      </c>
      <c r="L4" s="4">
        <v>213.13</v>
      </c>
      <c r="M4" s="4">
        <v>213.13</v>
      </c>
      <c r="N4" s="4" t="s">
        <v>37</v>
      </c>
      <c r="O4" s="4" t="s">
        <v>31</v>
      </c>
      <c r="P4" s="4" t="s">
        <v>32</v>
      </c>
      <c r="Q4" s="4">
        <v>0</v>
      </c>
      <c r="R4" s="6">
        <v>44534</v>
      </c>
      <c r="S4" s="5">
        <v>44551</v>
      </c>
      <c r="T4" s="4" t="s">
        <v>33</v>
      </c>
      <c r="U4" s="4">
        <v>213.13</v>
      </c>
      <c r="V4" s="4">
        <v>0</v>
      </c>
      <c r="W4" s="4">
        <v>0</v>
      </c>
      <c r="X4" s="4">
        <v>2327553</v>
      </c>
    </row>
    <row r="5" s="4" customFormat="1" spans="1:23">
      <c r="A5" s="4">
        <v>16923004210</v>
      </c>
      <c r="B5" s="4" t="s">
        <v>25</v>
      </c>
      <c r="C5" s="4" t="s">
        <v>26</v>
      </c>
      <c r="D5" s="4" t="s">
        <v>39</v>
      </c>
      <c r="E5" s="4" t="s">
        <v>40</v>
      </c>
      <c r="F5" s="5">
        <v>44535</v>
      </c>
      <c r="G5" s="5">
        <v>44536</v>
      </c>
      <c r="H5" s="4">
        <v>1</v>
      </c>
      <c r="I5" s="4">
        <v>1</v>
      </c>
      <c r="J5" s="4">
        <v>1</v>
      </c>
      <c r="K5" s="4" t="s">
        <v>29</v>
      </c>
      <c r="L5" s="4">
        <v>280.27</v>
      </c>
      <c r="M5" s="4">
        <v>280.27</v>
      </c>
      <c r="N5" s="4" t="s">
        <v>41</v>
      </c>
      <c r="O5" s="4" t="s">
        <v>31</v>
      </c>
      <c r="P5" s="4" t="s">
        <v>32</v>
      </c>
      <c r="Q5" s="4">
        <v>0</v>
      </c>
      <c r="R5" s="6">
        <v>44535</v>
      </c>
      <c r="S5" s="5">
        <v>44551</v>
      </c>
      <c r="T5" s="4" t="s">
        <v>33</v>
      </c>
      <c r="U5" s="4">
        <v>280.27</v>
      </c>
      <c r="V5" s="4">
        <v>0</v>
      </c>
      <c r="W5" s="4">
        <v>0</v>
      </c>
    </row>
    <row r="6" s="4" customFormat="1" spans="1:23">
      <c r="A6" s="4">
        <v>16923004210</v>
      </c>
      <c r="B6" s="4" t="s">
        <v>25</v>
      </c>
      <c r="C6" s="4" t="s">
        <v>42</v>
      </c>
      <c r="D6" s="4" t="s">
        <v>39</v>
      </c>
      <c r="E6" s="4" t="s">
        <v>40</v>
      </c>
      <c r="F6" s="5">
        <v>44535</v>
      </c>
      <c r="G6" s="5">
        <v>44536</v>
      </c>
      <c r="H6" s="4">
        <v>1</v>
      </c>
      <c r="I6" s="4">
        <v>1</v>
      </c>
      <c r="J6" s="4">
        <v>1</v>
      </c>
      <c r="K6" s="4" t="s">
        <v>29</v>
      </c>
      <c r="L6" s="4">
        <v>-280.27</v>
      </c>
      <c r="M6" s="4">
        <v>-280.27</v>
      </c>
      <c r="N6" s="4" t="s">
        <v>41</v>
      </c>
      <c r="O6" s="4" t="s">
        <v>31</v>
      </c>
      <c r="P6" s="4" t="s">
        <v>32</v>
      </c>
      <c r="Q6" s="4">
        <v>0</v>
      </c>
      <c r="R6" s="6">
        <v>44535</v>
      </c>
      <c r="S6" s="5">
        <v>44551</v>
      </c>
      <c r="T6" s="4" t="s">
        <v>33</v>
      </c>
      <c r="U6" s="4">
        <v>-280.27</v>
      </c>
      <c r="V6" s="4">
        <v>0</v>
      </c>
      <c r="W6" s="4">
        <v>0</v>
      </c>
    </row>
    <row r="7" s="4" customFormat="1" spans="1:24">
      <c r="A7" s="4">
        <v>16923267425</v>
      </c>
      <c r="B7" s="4" t="s">
        <v>25</v>
      </c>
      <c r="C7" s="4" t="s">
        <v>26</v>
      </c>
      <c r="D7" s="4" t="s">
        <v>27</v>
      </c>
      <c r="E7" s="4" t="s">
        <v>43</v>
      </c>
      <c r="F7" s="5">
        <v>44535</v>
      </c>
      <c r="G7" s="5">
        <v>44536</v>
      </c>
      <c r="H7" s="4">
        <v>1</v>
      </c>
      <c r="I7" s="4">
        <v>1</v>
      </c>
      <c r="J7" s="4">
        <v>1</v>
      </c>
      <c r="K7" s="4" t="s">
        <v>29</v>
      </c>
      <c r="L7" s="4">
        <v>760</v>
      </c>
      <c r="M7" s="4">
        <v>760</v>
      </c>
      <c r="N7" s="4" t="s">
        <v>44</v>
      </c>
      <c r="O7" s="4" t="s">
        <v>31</v>
      </c>
      <c r="P7" s="4" t="s">
        <v>32</v>
      </c>
      <c r="Q7" s="4">
        <v>0</v>
      </c>
      <c r="R7" s="6">
        <v>44535</v>
      </c>
      <c r="S7" s="5">
        <v>44551</v>
      </c>
      <c r="T7" s="4" t="s">
        <v>33</v>
      </c>
      <c r="U7" s="4">
        <v>760</v>
      </c>
      <c r="V7" s="4">
        <v>0</v>
      </c>
      <c r="W7" s="4">
        <v>0</v>
      </c>
      <c r="X7" s="4">
        <v>2327701</v>
      </c>
    </row>
    <row r="8" s="4" customFormat="1" spans="1:24">
      <c r="A8" s="4">
        <v>16921798767</v>
      </c>
      <c r="B8" s="4" t="s">
        <v>25</v>
      </c>
      <c r="C8" s="4" t="s">
        <v>42</v>
      </c>
      <c r="D8" s="4" t="s">
        <v>35</v>
      </c>
      <c r="E8" s="4" t="s">
        <v>36</v>
      </c>
      <c r="F8" s="5">
        <v>44535</v>
      </c>
      <c r="G8" s="5">
        <v>44536</v>
      </c>
      <c r="H8" s="4">
        <v>1</v>
      </c>
      <c r="I8" s="4">
        <v>1</v>
      </c>
      <c r="J8" s="4">
        <v>1</v>
      </c>
      <c r="K8" s="4" t="s">
        <v>29</v>
      </c>
      <c r="L8" s="4">
        <v>-213.13</v>
      </c>
      <c r="M8" s="4">
        <v>-213.13</v>
      </c>
      <c r="N8" s="4" t="s">
        <v>37</v>
      </c>
      <c r="O8" s="4" t="s">
        <v>31</v>
      </c>
      <c r="P8" s="4" t="s">
        <v>32</v>
      </c>
      <c r="Q8" s="4">
        <v>0</v>
      </c>
      <c r="R8" s="6">
        <v>44534</v>
      </c>
      <c r="S8" s="5">
        <v>44551</v>
      </c>
      <c r="T8" s="4" t="s">
        <v>33</v>
      </c>
      <c r="U8" s="4">
        <v>-213.13</v>
      </c>
      <c r="V8" s="4">
        <v>0</v>
      </c>
      <c r="W8" s="4">
        <v>0</v>
      </c>
      <c r="X8" s="4">
        <v>2327549</v>
      </c>
    </row>
    <row r="9" s="4" customFormat="1" spans="1:24">
      <c r="A9" s="4">
        <v>16921798767</v>
      </c>
      <c r="B9" s="4" t="s">
        <v>25</v>
      </c>
      <c r="C9" s="4" t="s">
        <v>45</v>
      </c>
      <c r="D9" s="4" t="s">
        <v>35</v>
      </c>
      <c r="E9" s="4" t="s">
        <v>36</v>
      </c>
      <c r="F9" s="5">
        <v>44535</v>
      </c>
      <c r="G9" s="5">
        <v>44536</v>
      </c>
      <c r="H9" s="4">
        <v>1</v>
      </c>
      <c r="I9" s="4">
        <v>1</v>
      </c>
      <c r="J9" s="4">
        <v>1</v>
      </c>
      <c r="K9" s="4" t="s">
        <v>29</v>
      </c>
      <c r="L9" s="4">
        <v>213.13</v>
      </c>
      <c r="M9" s="4">
        <v>213.13</v>
      </c>
      <c r="N9" s="4" t="s">
        <v>37</v>
      </c>
      <c r="O9" s="4" t="s">
        <v>31</v>
      </c>
      <c r="P9" s="4" t="s">
        <v>32</v>
      </c>
      <c r="Q9" s="4">
        <v>0</v>
      </c>
      <c r="R9" s="6">
        <v>44534</v>
      </c>
      <c r="S9" s="5">
        <v>44551</v>
      </c>
      <c r="T9" s="4" t="s">
        <v>33</v>
      </c>
      <c r="U9" s="4">
        <v>213.13</v>
      </c>
      <c r="V9" s="4">
        <v>0</v>
      </c>
      <c r="W9" s="4">
        <v>0</v>
      </c>
      <c r="X9" s="4">
        <v>2327549</v>
      </c>
    </row>
    <row r="10" s="4" customFormat="1" spans="1:24">
      <c r="A10" s="4">
        <v>16921805468</v>
      </c>
      <c r="B10" s="4" t="s">
        <v>25</v>
      </c>
      <c r="C10" s="4" t="s">
        <v>42</v>
      </c>
      <c r="D10" s="4" t="s">
        <v>35</v>
      </c>
      <c r="E10" s="4" t="s">
        <v>38</v>
      </c>
      <c r="F10" s="5">
        <v>44535</v>
      </c>
      <c r="G10" s="5">
        <v>44536</v>
      </c>
      <c r="H10" s="4">
        <v>1</v>
      </c>
      <c r="I10" s="4">
        <v>1</v>
      </c>
      <c r="J10" s="4">
        <v>1</v>
      </c>
      <c r="K10" s="4" t="s">
        <v>29</v>
      </c>
      <c r="L10" s="4">
        <v>-213.13</v>
      </c>
      <c r="M10" s="4">
        <v>-213.13</v>
      </c>
      <c r="N10" s="4" t="s">
        <v>37</v>
      </c>
      <c r="O10" s="4" t="s">
        <v>31</v>
      </c>
      <c r="P10" s="4" t="s">
        <v>32</v>
      </c>
      <c r="Q10" s="4">
        <v>0</v>
      </c>
      <c r="R10" s="6">
        <v>44534</v>
      </c>
      <c r="S10" s="5">
        <v>44551</v>
      </c>
      <c r="T10" s="4" t="s">
        <v>33</v>
      </c>
      <c r="U10" s="4">
        <v>-213.13</v>
      </c>
      <c r="V10" s="4">
        <v>0</v>
      </c>
      <c r="W10" s="4">
        <v>0</v>
      </c>
      <c r="X10" s="4">
        <v>2327553</v>
      </c>
    </row>
    <row r="11" s="4" customFormat="1" spans="1:24">
      <c r="A11" s="4">
        <v>16921805468</v>
      </c>
      <c r="B11" s="4" t="s">
        <v>25</v>
      </c>
      <c r="C11" s="4" t="s">
        <v>45</v>
      </c>
      <c r="D11" s="4" t="s">
        <v>35</v>
      </c>
      <c r="E11" s="4" t="s">
        <v>38</v>
      </c>
      <c r="F11" s="5">
        <v>44535</v>
      </c>
      <c r="G11" s="5">
        <v>44536</v>
      </c>
      <c r="H11" s="4">
        <v>1</v>
      </c>
      <c r="I11" s="4">
        <v>1</v>
      </c>
      <c r="J11" s="4">
        <v>1</v>
      </c>
      <c r="K11" s="4" t="s">
        <v>29</v>
      </c>
      <c r="L11" s="4">
        <v>213.13</v>
      </c>
      <c r="M11" s="4">
        <v>213.13</v>
      </c>
      <c r="N11" s="4" t="s">
        <v>37</v>
      </c>
      <c r="O11" s="4" t="s">
        <v>31</v>
      </c>
      <c r="P11" s="4" t="s">
        <v>32</v>
      </c>
      <c r="Q11" s="4">
        <v>0</v>
      </c>
      <c r="R11" s="6">
        <v>44534</v>
      </c>
      <c r="S11" s="5">
        <v>44551</v>
      </c>
      <c r="T11" s="4" t="s">
        <v>33</v>
      </c>
      <c r="U11" s="4">
        <v>213.13</v>
      </c>
      <c r="V11" s="4">
        <v>0</v>
      </c>
      <c r="W11" s="4">
        <v>0</v>
      </c>
      <c r="X11" s="4">
        <v>2327553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7"/>
  <sheetViews>
    <sheetView tabSelected="1" workbookViewId="0">
      <selection activeCell="A15" sqref="A15:A17"/>
    </sheetView>
  </sheetViews>
  <sheetFormatPr defaultColWidth="9" defaultRowHeight="13.5"/>
  <cols>
    <col min="1" max="1" width="14.375" style="4" customWidth="1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46</v>
      </c>
    </row>
    <row r="2" s="4" customFormat="1" spans="1:9">
      <c r="A2" s="4">
        <v>16902964510</v>
      </c>
      <c r="B2" s="5">
        <v>44535</v>
      </c>
      <c r="C2" s="5">
        <v>44536</v>
      </c>
      <c r="D2" s="4">
        <v>2100</v>
      </c>
      <c r="E2" s="4" t="str">
        <f>VLOOKUP(A2,HOP!A:L,12,0)</f>
        <v>2100.00</v>
      </c>
      <c r="F2" s="4" t="str">
        <f>VLOOKUP(A2,HOP!A:C,3,0)</f>
        <v>2322461</v>
      </c>
      <c r="G2" s="4">
        <f>D2-E2</f>
        <v>0</v>
      </c>
      <c r="H2" s="4" t="str">
        <f>$H$1&amp;F2</f>
        <v>，2322461</v>
      </c>
      <c r="I2" s="4" t="str">
        <f>VLOOKUP(A2,HOP!A:T,20,0)</f>
        <v>直采</v>
      </c>
    </row>
    <row r="3" s="4" customFormat="1" spans="1:9">
      <c r="A3" s="4">
        <v>16921798767</v>
      </c>
      <c r="B3" s="5">
        <v>44535</v>
      </c>
      <c r="C3" s="5">
        <v>44536</v>
      </c>
      <c r="D3" s="4">
        <v>213.13</v>
      </c>
      <c r="E3" s="4" t="str">
        <f>VLOOKUP(A3,HOP!A:L,12,0)</f>
        <v>213.13</v>
      </c>
      <c r="F3" s="4" t="str">
        <f>VLOOKUP(A3,HOP!A:C,3,0)</f>
        <v>2327549</v>
      </c>
      <c r="G3" s="4">
        <f>D3-E3</f>
        <v>0</v>
      </c>
      <c r="H3" s="4" t="str">
        <f>$H$1&amp;F3</f>
        <v>，2327549</v>
      </c>
      <c r="I3" s="4" t="str">
        <f>VLOOKUP(A3,HOP!A:T,20,0)</f>
        <v>直采</v>
      </c>
    </row>
    <row r="4" s="4" customFormat="1" spans="1:9">
      <c r="A4" s="4">
        <v>16921805468</v>
      </c>
      <c r="B4" s="5">
        <v>44535</v>
      </c>
      <c r="C4" s="5">
        <v>44536</v>
      </c>
      <c r="D4" s="4">
        <v>213.13</v>
      </c>
      <c r="E4" s="4" t="str">
        <f>VLOOKUP(A4,HOP!A:L,12,0)</f>
        <v>213.13</v>
      </c>
      <c r="F4" s="4" t="str">
        <f>VLOOKUP(A4,HOP!A:C,3,0)</f>
        <v>2327553</v>
      </c>
      <c r="G4" s="4">
        <f>D4-E4</f>
        <v>0</v>
      </c>
      <c r="H4" s="4" t="str">
        <f>$H$1&amp;F4</f>
        <v>，2327553</v>
      </c>
      <c r="I4" s="4" t="str">
        <f>VLOOKUP(A4,HOP!A:T,20,0)</f>
        <v>直采</v>
      </c>
    </row>
    <row r="5" s="4" customFormat="1" hidden="1" spans="1:9">
      <c r="A5" s="4">
        <v>16923004210</v>
      </c>
      <c r="B5" s="5">
        <v>44535</v>
      </c>
      <c r="C5" s="5">
        <v>44536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>D5-E5</f>
        <v>#N/A</v>
      </c>
      <c r="H5" s="4" t="e">
        <f>$H$1&amp;F5</f>
        <v>#N/A</v>
      </c>
      <c r="I5" s="4" t="e">
        <f>VLOOKUP(A5,HOP!A:T,20,0)</f>
        <v>#N/A</v>
      </c>
    </row>
    <row r="6" s="4" customFormat="1" spans="1:9">
      <c r="A6" s="4">
        <v>16923267425</v>
      </c>
      <c r="B6" s="5">
        <v>44535</v>
      </c>
      <c r="C6" s="5">
        <v>44536</v>
      </c>
      <c r="D6" s="4">
        <v>760</v>
      </c>
      <c r="E6" s="4" t="str">
        <f>VLOOKUP(A6,HOP!A:L,12,0)</f>
        <v>760.00</v>
      </c>
      <c r="F6" s="4" t="str">
        <f>VLOOKUP(A6,HOP!A:C,3,0)</f>
        <v>2327701</v>
      </c>
      <c r="G6" s="4">
        <f>D6-E6</f>
        <v>0</v>
      </c>
      <c r="H6" s="4" t="str">
        <f>$H$1&amp;F6</f>
        <v>，2327701</v>
      </c>
      <c r="I6" s="4" t="str">
        <f>VLOOKUP(A6,HOP!A:T,20,0)</f>
        <v>直采</v>
      </c>
    </row>
    <row r="8" spans="4:4">
      <c r="D8" s="4">
        <f>SUM(D2:D7)</f>
        <v>3286.26</v>
      </c>
    </row>
    <row r="15" spans="1:1">
      <c r="A15" s="4" t="s">
        <v>47</v>
      </c>
    </row>
    <row r="16" spans="1:1">
      <c r="A16" s="4" t="s">
        <v>48</v>
      </c>
    </row>
    <row r="17" spans="1:1">
      <c r="A17" s="4" t="s">
        <v>49</v>
      </c>
    </row>
  </sheetData>
  <autoFilter ref="A1:X6">
    <filterColumn colId="3">
      <filters>
        <filter val="760"/>
        <filter val="2100"/>
        <filter val="213.13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0">
      <c r="A1" s="2" t="s">
        <v>50</v>
      </c>
      <c r="B1" s="2" t="s">
        <v>51</v>
      </c>
      <c r="C1" s="2" t="s">
        <v>52</v>
      </c>
      <c r="D1" s="2" t="s">
        <v>53</v>
      </c>
      <c r="E1" s="2" t="s">
        <v>13</v>
      </c>
      <c r="F1" s="2" t="s">
        <v>5</v>
      </c>
      <c r="G1" s="2" t="s">
        <v>6</v>
      </c>
      <c r="H1" s="2" t="s">
        <v>54</v>
      </c>
      <c r="I1" s="2" t="s">
        <v>55</v>
      </c>
      <c r="J1" s="2" t="s">
        <v>56</v>
      </c>
      <c r="K1" s="2" t="s">
        <v>57</v>
      </c>
      <c r="L1" s="2" t="s">
        <v>58</v>
      </c>
      <c r="M1" s="2" t="s">
        <v>59</v>
      </c>
      <c r="N1" s="2" t="s">
        <v>60</v>
      </c>
      <c r="O1" s="2" t="s">
        <v>61</v>
      </c>
      <c r="P1" s="2" t="s">
        <v>62</v>
      </c>
      <c r="Q1" s="2" t="s">
        <v>63</v>
      </c>
      <c r="R1" s="2" t="s">
        <v>64</v>
      </c>
      <c r="S1" s="2" t="s">
        <v>65</v>
      </c>
      <c r="T1" s="2" t="s">
        <v>66</v>
      </c>
    </row>
    <row r="2" s="1" customFormat="1" spans="1:20">
      <c r="A2" s="3">
        <v>16923267425</v>
      </c>
      <c r="B2" s="1" t="s">
        <v>67</v>
      </c>
      <c r="C2" s="1" t="s">
        <v>68</v>
      </c>
      <c r="D2" s="1" t="s">
        <v>69</v>
      </c>
      <c r="E2" s="1" t="s">
        <v>44</v>
      </c>
      <c r="F2" s="1" t="s">
        <v>67</v>
      </c>
      <c r="G2" s="1" t="s">
        <v>70</v>
      </c>
      <c r="H2" s="1" t="s">
        <v>71</v>
      </c>
      <c r="I2" s="1" t="s">
        <v>72</v>
      </c>
      <c r="J2" s="1" t="s">
        <v>73</v>
      </c>
      <c r="K2" s="1" t="s">
        <v>72</v>
      </c>
      <c r="L2" s="1" t="s">
        <v>72</v>
      </c>
      <c r="M2" s="1" t="s">
        <v>74</v>
      </c>
      <c r="N2" s="1" t="s">
        <v>74</v>
      </c>
      <c r="O2" s="1" t="s">
        <v>75</v>
      </c>
      <c r="P2" s="1" t="s">
        <v>76</v>
      </c>
      <c r="Q2" s="1" t="s">
        <v>77</v>
      </c>
      <c r="R2" s="1" t="s">
        <v>78</v>
      </c>
      <c r="S2" s="1" t="s">
        <v>79</v>
      </c>
      <c r="T2" s="1" t="s">
        <v>80</v>
      </c>
    </row>
    <row r="3" s="1" customFormat="1" spans="1:20">
      <c r="A3" s="3">
        <v>16921805468</v>
      </c>
      <c r="B3" s="1" t="s">
        <v>81</v>
      </c>
      <c r="C3" s="1" t="s">
        <v>82</v>
      </c>
      <c r="D3" s="1" t="s">
        <v>83</v>
      </c>
      <c r="E3" s="1" t="s">
        <v>37</v>
      </c>
      <c r="F3" s="1" t="s">
        <v>67</v>
      </c>
      <c r="G3" s="1" t="s">
        <v>70</v>
      </c>
      <c r="H3" s="1" t="s">
        <v>71</v>
      </c>
      <c r="I3" s="1" t="s">
        <v>84</v>
      </c>
      <c r="J3" s="1" t="s">
        <v>73</v>
      </c>
      <c r="K3" s="1" t="s">
        <v>84</v>
      </c>
      <c r="L3" s="1" t="s">
        <v>84</v>
      </c>
      <c r="M3" s="1" t="s">
        <v>74</v>
      </c>
      <c r="N3" s="1" t="s">
        <v>74</v>
      </c>
      <c r="O3" s="1" t="s">
        <v>75</v>
      </c>
      <c r="P3" s="1" t="s">
        <v>76</v>
      </c>
      <c r="Q3" s="1" t="s">
        <v>85</v>
      </c>
      <c r="R3" s="1" t="s">
        <v>78</v>
      </c>
      <c r="S3" s="1" t="s">
        <v>79</v>
      </c>
      <c r="T3" s="1" t="s">
        <v>80</v>
      </c>
    </row>
    <row r="4" s="1" customFormat="1" spans="1:20">
      <c r="A4" s="3">
        <v>16921798767</v>
      </c>
      <c r="B4" s="1" t="s">
        <v>81</v>
      </c>
      <c r="C4" s="1" t="s">
        <v>86</v>
      </c>
      <c r="D4" s="1" t="s">
        <v>83</v>
      </c>
      <c r="E4" s="1" t="s">
        <v>37</v>
      </c>
      <c r="F4" s="1" t="s">
        <v>67</v>
      </c>
      <c r="G4" s="1" t="s">
        <v>70</v>
      </c>
      <c r="H4" s="1" t="s">
        <v>71</v>
      </c>
      <c r="I4" s="1" t="s">
        <v>84</v>
      </c>
      <c r="J4" s="1" t="s">
        <v>73</v>
      </c>
      <c r="K4" s="1" t="s">
        <v>84</v>
      </c>
      <c r="L4" s="1" t="s">
        <v>84</v>
      </c>
      <c r="M4" s="1" t="s">
        <v>74</v>
      </c>
      <c r="N4" s="1" t="s">
        <v>74</v>
      </c>
      <c r="O4" s="1" t="s">
        <v>75</v>
      </c>
      <c r="P4" s="1" t="s">
        <v>76</v>
      </c>
      <c r="Q4" s="1" t="s">
        <v>87</v>
      </c>
      <c r="R4" s="1" t="s">
        <v>78</v>
      </c>
      <c r="S4" s="1" t="s">
        <v>79</v>
      </c>
      <c r="T4" s="1" t="s">
        <v>80</v>
      </c>
    </row>
    <row r="5" s="1" customFormat="1" spans="1:20">
      <c r="A5" s="3">
        <v>16902964510</v>
      </c>
      <c r="B5" s="1" t="s">
        <v>88</v>
      </c>
      <c r="C5" s="1" t="s">
        <v>89</v>
      </c>
      <c r="D5" s="1" t="s">
        <v>69</v>
      </c>
      <c r="E5" s="1" t="s">
        <v>30</v>
      </c>
      <c r="F5" s="1" t="s">
        <v>67</v>
      </c>
      <c r="G5" s="1" t="s">
        <v>70</v>
      </c>
      <c r="H5" s="1" t="s">
        <v>71</v>
      </c>
      <c r="I5" s="1" t="s">
        <v>90</v>
      </c>
      <c r="J5" s="1" t="s">
        <v>73</v>
      </c>
      <c r="K5" s="1" t="s">
        <v>90</v>
      </c>
      <c r="L5" s="1" t="s">
        <v>90</v>
      </c>
      <c r="M5" s="1" t="s">
        <v>74</v>
      </c>
      <c r="N5" s="1" t="s">
        <v>74</v>
      </c>
      <c r="O5" s="1" t="s">
        <v>75</v>
      </c>
      <c r="P5" s="1" t="s">
        <v>76</v>
      </c>
      <c r="Q5" s="1" t="s">
        <v>91</v>
      </c>
      <c r="R5" s="1" t="s">
        <v>78</v>
      </c>
      <c r="S5" s="1" t="s">
        <v>79</v>
      </c>
      <c r="T5" s="1" t="s">
        <v>80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2021-12-21T01:02:42Z</dcterms:created>
  <dcterms:modified xsi:type="dcterms:W3CDTF">2021-12-21T01:08:11Z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48B7D59FE63144C7A423501653BB19B2</vt:lpwstr>
  </property>
  <property fmtid="{D5CDD505-2E9C-101B-9397-08002B2CF9AE}" pid="3" name="KSOProductBuildVer">
    <vt:lpwstr>2052-11.1.0.11115</vt:lpwstr>
  </property>
</Properties>
</file>