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<sst xmlns="http://schemas.openxmlformats.org/spreadsheetml/2006/main" count="520" uniqueCount="179">
  <si>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</si>
  <si>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</si>
  <si>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</si>
  <si>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</si>
  <si>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</si>
  <si>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</si>
  <si>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</si>
  <si>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</si>
  <si>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</si>
  <si>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</si>
  <si>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</si>
  <si>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</si>
  <si>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</si>
  <si>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</si>
  <si>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</si>
  <si>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</si>
  <si>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</si>
  <si>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</si>
  <si>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</si>
  <si>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</si>
  <si>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</si>
  <si>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</si>
  <si>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</si>
  <si>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</si>
  <si>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</si>
  <si>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</si>
  <si>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</si>
  <si>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[新北]新北板桥凯撒大饭店(Caesar Park Hotel Banqiao)(80941324)</t>
  </si>
  <si>
    <t>豪华双床房&lt;2人入住&gt;&lt;早餐&gt;</t>
  </si>
  <si>
    <t>CNY</t>
  </si>
  <si>
    <t>LIN/YUCHING</t>
  </si>
  <si>
    <t>CA13744211221CNY</t>
  </si>
  <si>
    <t>未提现</t>
  </si>
  <si>
    <t>携程开票</t>
  </si>
  <si>
    <t>TSAI/CHIJUNG</t>
  </si>
  <si>
    <t>HUANG/WENPIN</t>
  </si>
  <si>
    <t>[哈尔滨]全季酒店(哈尔滨中央大街店)(76446125)</t>
  </si>
  <si>
    <t>双床房&lt;2人入住&gt;</t>
  </si>
  <si>
    <t>刘彦伶</t>
  </si>
  <si>
    <t>R8000532070809471001</t>
  </si>
  <si>
    <t>取消</t>
  </si>
  <si>
    <t>[上海]汉庭酒店(上海嘉定城中路店)(76438865)</t>
  </si>
  <si>
    <t>大床房&lt;2人入住&gt;</t>
  </si>
  <si>
    <t>孙文</t>
  </si>
  <si>
    <t>R2018021071182902001</t>
  </si>
  <si>
    <t>[上海]格林豪泰(上海松江万达广场茸梅路店)(76255781)</t>
  </si>
  <si>
    <t>景观大床房&lt;2人入住&gt;</t>
  </si>
  <si>
    <t>葛祥</t>
  </si>
  <si>
    <t>(GRT)73333212;</t>
  </si>
  <si>
    <t>[厦门]厦门海景千禧大酒店(68194086)</t>
  </si>
  <si>
    <t>高级双床房&lt;2人入住&gt;</t>
  </si>
  <si>
    <t>王贝贝</t>
  </si>
  <si>
    <t>[香港]香港富荟旺角酒店(iclub Mong Kok Hotel)(76478775)</t>
  </si>
  <si>
    <t>卓荟客房&lt;2人入住&gt;&lt;早餐&gt;</t>
  </si>
  <si>
    <t>HO/KA LOK,MO/YUEN SHAN</t>
  </si>
  <si>
    <t>[上海]锦江之星风尚(上海南京路步行街福建中路店)(80243041)</t>
  </si>
  <si>
    <t>标准房A&lt;2人入住&gt;&lt;钻石会员&gt;&lt;交叉用户机票，高铁，汽车，船票，用车&gt;</t>
  </si>
  <si>
    <t>刘高伟</t>
  </si>
  <si>
    <t>[合肥]格美酒店(合肥潜山北路凤凰城店)(80246950)</t>
  </si>
  <si>
    <t>格美高级大床房&lt;2人入住&gt;</t>
  </si>
  <si>
    <t>束凯</t>
  </si>
  <si>
    <t>(GRT)73382488;</t>
  </si>
  <si>
    <t>[null](80243635)</t>
  </si>
  <si>
    <t>[淮安]格林豪泰(淮安清江浦区第二人民医院淮海南路店)(80246509)</t>
  </si>
  <si>
    <t>高级大床房&lt;2人入住&gt;</t>
  </si>
  <si>
    <t>董全亮</t>
  </si>
  <si>
    <t>[内江]内江滨江假日酒店(80895126)</t>
  </si>
  <si>
    <t>城市景观高级大床房&lt;2人入住&gt;</t>
  </si>
  <si>
    <t>杨脉,夏杰,黄林</t>
  </si>
  <si>
    <t>[null](80250133)</t>
  </si>
  <si>
    <t>[辽源]尚客优精选酒店(辽源财富大路店)(81209130)</t>
  </si>
  <si>
    <t>温馨大床房&lt;2人入住&gt;</t>
  </si>
  <si>
    <t>黄峰</t>
  </si>
  <si>
    <t>朱家辉</t>
  </si>
  <si>
    <t>[汕头]格林豪泰(汕头澄江路店)(76256476)</t>
  </si>
  <si>
    <t>标准双人房&lt;2人入住&gt;</t>
  </si>
  <si>
    <t>周孚平</t>
  </si>
  <si>
    <t>(GRT)73392750;</t>
  </si>
  <si>
    <t>，</t>
  </si>
  <si>
    <t xml:space="preserve"> 6456 CNY</t>
  </si>
  <si>
    <t>A211221091506481</t>
  </si>
  <si>
    <t>总计：6456元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</si>
  <si>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</si>
  <si>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</si>
  <si>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</si>
  <si>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</si>
  <si>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</si>
  <si>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</si>
  <si>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</si>
  <si>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</si>
  <si>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</si>
  <si>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</si>
  <si>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</si>
  <si>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</si>
  <si>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</si>
  <si>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</si>
  <si>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</si>
  <si>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</si>
  <si>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</si>
  <si>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2021-12-05</t>
  </si>
  <si>
    <t>2328039</t>
  </si>
  <si>
    <t>格林豪泰(汕头澄江路店)</t>
  </si>
  <si>
    <t>2021-12-06</t>
  </si>
  <si>
    <t>退房日月结</t>
  </si>
  <si>
    <t>199.00</t>
  </si>
  <si>
    <t>RMB</t>
  </si>
  <si>
    <t>0</t>
  </si>
  <si>
    <t>0.00</t>
  </si>
  <si>
    <t>携程汇登国内直连</t>
  </si>
  <si>
    <t>2021-12-05 20:46:47</t>
  </si>
  <si>
    <t>否</t>
  </si>
  <si>
    <t>广州汇登信息科技有限公司</t>
  </si>
  <si>
    <t>直连</t>
  </si>
  <si>
    <t>2327867</t>
  </si>
  <si>
    <t>尚客优精选酒店(辽源财富大路店)</t>
  </si>
  <si>
    <t>130.00</t>
  </si>
  <si>
    <t>2021-12-05 18:08:22</t>
  </si>
  <si>
    <t>2327847</t>
  </si>
  <si>
    <t>贝壳酒店（南昌学院路店）</t>
  </si>
  <si>
    <t>乐亮</t>
  </si>
  <si>
    <t>128.00</t>
  </si>
  <si>
    <t>2021-12-05 17:45:15</t>
  </si>
  <si>
    <t>2327834</t>
  </si>
  <si>
    <t>内江滨江假日酒店</t>
  </si>
  <si>
    <t>1029.00</t>
  </si>
  <si>
    <t>2021-12-05 17:29:27</t>
  </si>
  <si>
    <t>2327743</t>
  </si>
  <si>
    <t>格林豪泰(淮安淮海南路店)</t>
  </si>
  <si>
    <t>134.00</t>
  </si>
  <si>
    <t>2021-12-05 13:53:20</t>
  </si>
  <si>
    <t>2327742</t>
  </si>
  <si>
    <t>英皇骏景酒店</t>
  </si>
  <si>
    <t>Chui Ka Hei Anthony</t>
  </si>
  <si>
    <t>291.00</t>
  </si>
  <si>
    <t>2021-12-05 13:51:52</t>
  </si>
  <si>
    <t>2327738</t>
  </si>
  <si>
    <t>格美酒店(合肥潜山北路凤凰城店)</t>
  </si>
  <si>
    <t>226.00</t>
  </si>
  <si>
    <t>2021-12-05 13:37:42</t>
  </si>
  <si>
    <t>2327714</t>
  </si>
  <si>
    <t>锦江之星风尚(上海南京路步行街福建中路店)</t>
  </si>
  <si>
    <t>213.00</t>
  </si>
  <si>
    <t>2021-12-05 12:35:28</t>
  </si>
  <si>
    <t>2021-12-04</t>
  </si>
  <si>
    <t>2326238</t>
  </si>
  <si>
    <t>香港富荟旺角酒店</t>
  </si>
  <si>
    <t>HO KA LOK,MO YUEN SHAN</t>
  </si>
  <si>
    <t>823.00</t>
  </si>
  <si>
    <t>2021-12-04 09:33:10</t>
  </si>
  <si>
    <t>2326230</t>
  </si>
  <si>
    <t>厦门海景千禧大酒店</t>
  </si>
  <si>
    <t>413.00</t>
  </si>
  <si>
    <t>-413</t>
  </si>
  <si>
    <t>2021-12-04 09:58:31</t>
  </si>
  <si>
    <t>直采</t>
  </si>
  <si>
    <t>2021-12-03</t>
  </si>
  <si>
    <t>2325223</t>
  </si>
  <si>
    <t>格林豪泰(上海松江万达广场茸梅路店)</t>
  </si>
  <si>
    <t>449.00</t>
  </si>
  <si>
    <t>2021-12-03 13:52:06</t>
  </si>
  <si>
    <t>2021-12-02</t>
  </si>
  <si>
    <t>2324296</t>
  </si>
  <si>
    <t>汉庭酒店(上海嘉定城中路店)</t>
  </si>
  <si>
    <t>582.00</t>
  </si>
  <si>
    <t>2021-12-02 21:01:46</t>
  </si>
  <si>
    <t>2021-11-26</t>
  </si>
  <si>
    <t>2313715</t>
  </si>
  <si>
    <t>新北板桥凯撒大饭店</t>
  </si>
  <si>
    <t>HUANG WENPIN</t>
  </si>
  <si>
    <t>750.00</t>
  </si>
  <si>
    <t>2021-11-26 15:50:51</t>
  </si>
  <si>
    <t>2021-11-25</t>
  </si>
  <si>
    <t>2312884</t>
  </si>
  <si>
    <t>TSAI CHIJUNG</t>
  </si>
  <si>
    <t>751.00</t>
  </si>
  <si>
    <t>2021-11-25 21:31:33</t>
  </si>
  <si>
    <t>2311591</t>
  </si>
  <si>
    <t>LIN YUCHING</t>
  </si>
  <si>
    <t>2021-11-25 11:11:27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</si>
</sst>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16859633627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44535</v>
      </c>
      <c r="G2" s="5">
        <v>44536</v>
      </c>
      <c r="H2" s="4">
        <v>1</v>
      </c>
      <c r="I2" s="4">
        <v>1</v>
      </c>
      <c r="J2" s="4">
        <v>1</v>
      </c>
      <c r="K2" s="4" t="s">
        <v>29</v>
      </c>
      <c r="L2" s="4">
        <v>751</v>
      </c>
      <c r="M2" s="4">
        <v>751</v>
      </c>
      <c r="N2" s="4" t="s">
        <v>30</v>
      </c>
      <c r="O2" s="4" t="s">
        <v>31</v>
      </c>
      <c r="P2" s="4" t="s">
        <v>32</v>
      </c>
      <c r="Q2" s="4">
        <v>0</v>
      </c>
      <c r="R2" s="6">
        <v>44525</v>
      </c>
      <c r="S2" s="5">
        <v>44551</v>
      </c>
      <c r="T2" s="4" t="s">
        <v>33</v>
      </c>
      <c r="U2" s="4">
        <v>751</v>
      </c>
      <c r="V2" s="4">
        <v>0</v>
      </c>
      <c r="W2" s="4">
        <v>0</v>
      </c>
    </row>
    <row r="3" s="4" customFormat="1" spans="1:25">
      <c r="A3" s="4">
        <v>16864963436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44535</v>
      </c>
      <c r="G3" s="5">
        <v>44536</v>
      </c>
      <c r="H3" s="4">
        <v>1</v>
      </c>
      <c r="I3" s="4">
        <v>1</v>
      </c>
      <c r="J3" s="4">
        <v>1</v>
      </c>
      <c r="K3" s="4" t="s">
        <v>29</v>
      </c>
      <c r="L3" s="4">
        <v>751</v>
      </c>
      <c r="M3" s="4">
        <v>751</v>
      </c>
      <c r="N3" s="4" t="s">
        <v>34</v>
      </c>
      <c r="O3" s="4" t="s">
        <v>31</v>
      </c>
      <c r="P3" s="4" t="s">
        <v>32</v>
      </c>
      <c r="Q3" s="4">
        <v>0</v>
      </c>
      <c r="R3" s="6">
        <v>44525</v>
      </c>
      <c r="S3" s="5">
        <v>44551</v>
      </c>
      <c r="T3" s="4" t="s">
        <v>33</v>
      </c>
      <c r="U3" s="4">
        <v>751</v>
      </c>
      <c r="V3" s="4">
        <v>0</v>
      </c>
      <c r="W3" s="4">
        <v>0</v>
      </c>
      <c r="X3" s="4"/>
      <c r="Y3" s="4">
        <v>368575</v>
      </c>
    </row>
    <row r="4" s="4" customFormat="1" spans="1:24">
      <c r="A4" s="4">
        <v>16870522698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44535</v>
      </c>
      <c r="G4" s="5">
        <v>44536</v>
      </c>
      <c r="H4" s="4">
        <v>1</v>
      </c>
      <c r="I4" s="4">
        <v>1</v>
      </c>
      <c r="J4" s="4">
        <v>1</v>
      </c>
      <c r="K4" s="4" t="s">
        <v>29</v>
      </c>
      <c r="L4" s="4">
        <v>750</v>
      </c>
      <c r="M4" s="4">
        <v>750</v>
      </c>
      <c r="N4" s="4" t="s">
        <v>35</v>
      </c>
      <c r="O4" s="4" t="s">
        <v>31</v>
      </c>
      <c r="P4" s="4" t="s">
        <v>32</v>
      </c>
      <c r="Q4" s="4">
        <v>0</v>
      </c>
      <c r="R4" s="6">
        <v>44526</v>
      </c>
      <c r="S4" s="5">
        <v>44551</v>
      </c>
      <c r="T4" s="4" t="s">
        <v>33</v>
      </c>
      <c r="U4" s="4">
        <v>750</v>
      </c>
      <c r="V4" s="4">
        <v>0</v>
      </c>
      <c r="W4" s="4">
        <v>0</v>
      </c>
      <c r="X4" s="4">
        <v>2313715</v>
      </c>
    </row>
    <row r="5" s="4" customFormat="1" spans="1:25">
      <c r="A5" s="4">
        <v>16881396092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44535</v>
      </c>
      <c r="G5" s="5">
        <v>44536</v>
      </c>
      <c r="H5" s="4">
        <v>1</v>
      </c>
      <c r="I5" s="4">
        <v>1</v>
      </c>
      <c r="J5" s="4">
        <v>1</v>
      </c>
      <c r="K5" s="4" t="s">
        <v>29</v>
      </c>
      <c r="L5" s="4">
        <v>219</v>
      </c>
      <c r="M5" s="4">
        <v>219</v>
      </c>
      <c r="N5" s="4" t="s">
        <v>38</v>
      </c>
      <c r="O5" s="4" t="s">
        <v>31</v>
      </c>
      <c r="P5" s="4" t="s">
        <v>32</v>
      </c>
      <c r="Q5" s="4">
        <v>0</v>
      </c>
      <c r="R5" s="6">
        <v>44528</v>
      </c>
      <c r="S5" s="5">
        <v>44551</v>
      </c>
      <c r="T5" s="4" t="s">
        <v>33</v>
      </c>
      <c r="U5" s="4">
        <v>219</v>
      </c>
      <c r="V5" s="4">
        <v>0</v>
      </c>
      <c r="W5" s="4">
        <v>0</v>
      </c>
      <c r="X5" s="4">
        <v>2316920</v>
      </c>
      <c r="Y5" s="4" t="s">
        <v>39</v>
      </c>
    </row>
    <row r="6" s="4" customFormat="1" spans="1:25">
      <c r="A6" s="4">
        <v>16881396092</v>
      </c>
      <c r="B6" s="4" t="s">
        <v>25</v>
      </c>
      <c r="C6" s="4" t="s">
        <v>40</v>
      </c>
      <c r="D6" s="4" t="s">
        <v>36</v>
      </c>
      <c r="E6" s="4" t="s">
        <v>37</v>
      </c>
      <c r="F6" s="5">
        <v>44535</v>
      </c>
      <c r="G6" s="5">
        <v>44536</v>
      </c>
      <c r="H6" s="4">
        <v>1</v>
      </c>
      <c r="I6" s="4">
        <v>1</v>
      </c>
      <c r="J6" s="4">
        <v>1</v>
      </c>
      <c r="K6" s="4" t="s">
        <v>29</v>
      </c>
      <c r="L6" s="4">
        <v>-219</v>
      </c>
      <c r="M6" s="4">
        <v>-219</v>
      </c>
      <c r="N6" s="4" t="s">
        <v>38</v>
      </c>
      <c r="O6" s="4" t="s">
        <v>31</v>
      </c>
      <c r="P6" s="4" t="s">
        <v>32</v>
      </c>
      <c r="Q6" s="4">
        <v>0</v>
      </c>
      <c r="R6" s="6">
        <v>44528</v>
      </c>
      <c r="S6" s="5">
        <v>44551</v>
      </c>
      <c r="T6" s="4" t="s">
        <v>33</v>
      </c>
      <c r="U6" s="4">
        <v>-219</v>
      </c>
      <c r="V6" s="4">
        <v>0</v>
      </c>
      <c r="W6" s="4">
        <v>0</v>
      </c>
      <c r="X6" s="4">
        <v>2316920</v>
      </c>
      <c r="Y6" s="4" t="s">
        <v>39</v>
      </c>
    </row>
    <row r="7" s="4" customFormat="1" spans="1:25">
      <c r="A7" s="4">
        <v>16909253868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44533</v>
      </c>
      <c r="G7" s="5">
        <v>44536</v>
      </c>
      <c r="H7" s="4">
        <v>1</v>
      </c>
      <c r="I7" s="4">
        <v>3</v>
      </c>
      <c r="J7" s="4">
        <v>3</v>
      </c>
      <c r="K7" s="4" t="s">
        <v>29</v>
      </c>
      <c r="L7" s="4">
        <v>582</v>
      </c>
      <c r="M7" s="4">
        <v>582</v>
      </c>
      <c r="N7" s="4" t="s">
        <v>43</v>
      </c>
      <c r="O7" s="4" t="s">
        <v>31</v>
      </c>
      <c r="P7" s="4" t="s">
        <v>32</v>
      </c>
      <c r="Q7" s="4">
        <v>0</v>
      </c>
      <c r="R7" s="6">
        <v>44532</v>
      </c>
      <c r="S7" s="5">
        <v>44551</v>
      </c>
      <c r="T7" s="4" t="s">
        <v>33</v>
      </c>
      <c r="U7" s="4">
        <v>582</v>
      </c>
      <c r="V7" s="4">
        <v>0</v>
      </c>
      <c r="W7" s="4">
        <v>0</v>
      </c>
      <c r="X7" s="4">
        <v>2324296</v>
      </c>
      <c r="Y7" s="4" t="s">
        <v>44</v>
      </c>
    </row>
    <row r="8" s="4" customFormat="1" spans="1:25">
      <c r="A8" s="4">
        <v>16911562562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44534</v>
      </c>
      <c r="G8" s="5">
        <v>44536</v>
      </c>
      <c r="H8" s="4">
        <v>1</v>
      </c>
      <c r="I8" s="4">
        <v>2</v>
      </c>
      <c r="J8" s="4">
        <v>2</v>
      </c>
      <c r="K8" s="4" t="s">
        <v>29</v>
      </c>
      <c r="L8" s="4">
        <v>449</v>
      </c>
      <c r="M8" s="4">
        <v>449</v>
      </c>
      <c r="N8" s="4" t="s">
        <v>47</v>
      </c>
      <c r="O8" s="4" t="s">
        <v>31</v>
      </c>
      <c r="P8" s="4" t="s">
        <v>32</v>
      </c>
      <c r="Q8" s="4">
        <v>0</v>
      </c>
      <c r="R8" s="6">
        <v>44533</v>
      </c>
      <c r="S8" s="5">
        <v>44551</v>
      </c>
      <c r="T8" s="4" t="s">
        <v>33</v>
      </c>
      <c r="U8" s="4">
        <v>449</v>
      </c>
      <c r="V8" s="4">
        <v>0</v>
      </c>
      <c r="W8" s="4">
        <v>0</v>
      </c>
      <c r="X8" s="4"/>
      <c r="Y8" s="4" t="s">
        <v>48</v>
      </c>
    </row>
    <row r="9" s="4" customFormat="1" spans="1:25">
      <c r="A9" s="4">
        <v>16916448401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44535</v>
      </c>
      <c r="G9" s="5">
        <v>44536</v>
      </c>
      <c r="H9" s="4">
        <v>1</v>
      </c>
      <c r="I9" s="4">
        <v>1</v>
      </c>
      <c r="J9" s="4">
        <v>1</v>
      </c>
      <c r="K9" s="4" t="s">
        <v>29</v>
      </c>
      <c r="L9" s="4">
        <v>413</v>
      </c>
      <c r="M9" s="4">
        <v>413</v>
      </c>
      <c r="N9" s="4" t="s">
        <v>51</v>
      </c>
      <c r="O9" s="4" t="s">
        <v>31</v>
      </c>
      <c r="P9" s="4" t="s">
        <v>32</v>
      </c>
      <c r="Q9" s="4">
        <v>0</v>
      </c>
      <c r="R9" s="6">
        <v>44534</v>
      </c>
      <c r="S9" s="5">
        <v>44551</v>
      </c>
      <c r="T9" s="4" t="s">
        <v>33</v>
      </c>
      <c r="U9" s="4">
        <v>413</v>
      </c>
      <c r="V9" s="4">
        <v>0</v>
      </c>
      <c r="W9" s="4">
        <v>0</v>
      </c>
      <c r="X9" s="4">
        <v>2326230</v>
      </c>
      <c r="Y9" s="4">
        <v>1566790</v>
      </c>
    </row>
    <row r="10" s="4" customFormat="1" spans="1:26">
      <c r="A10" s="4">
        <v>16916467492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44534</v>
      </c>
      <c r="G10" s="5">
        <v>44536</v>
      </c>
      <c r="H10" s="4">
        <v>1</v>
      </c>
      <c r="I10" s="4">
        <v>2</v>
      </c>
      <c r="J10" s="4">
        <v>2</v>
      </c>
      <c r="K10" s="4" t="s">
        <v>29</v>
      </c>
      <c r="L10" s="4">
        <v>823</v>
      </c>
      <c r="M10" s="4">
        <v>823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44534</v>
      </c>
      <c r="S10" s="5">
        <v>44551</v>
      </c>
      <c r="T10" s="4" t="s">
        <v>33</v>
      </c>
      <c r="U10" s="4">
        <v>823</v>
      </c>
      <c r="V10" s="4">
        <v>0</v>
      </c>
      <c r="W10" s="4">
        <v>0</v>
      </c>
      <c r="X10" s="4"/>
      <c r="Y10" s="4">
        <v>843858</v>
      </c>
      <c r="Z10" s="4">
        <v>99843862</v>
      </c>
    </row>
    <row r="11" s="4" customFormat="1" spans="1:25">
      <c r="A11" s="4">
        <v>16916448401</v>
      </c>
      <c r="B11" s="4" t="s">
        <v>25</v>
      </c>
      <c r="C11" s="4" t="s">
        <v>40</v>
      </c>
      <c r="D11" s="4" t="s">
        <v>49</v>
      </c>
      <c r="E11" s="4" t="s">
        <v>50</v>
      </c>
      <c r="F11" s="5">
        <v>44535</v>
      </c>
      <c r="G11" s="5">
        <v>44536</v>
      </c>
      <c r="H11" s="4">
        <v>1</v>
      </c>
      <c r="I11" s="4">
        <v>1</v>
      </c>
      <c r="J11" s="4">
        <v>1</v>
      </c>
      <c r="K11" s="4" t="s">
        <v>29</v>
      </c>
      <c r="L11" s="4">
        <v>-413</v>
      </c>
      <c r="M11" s="4">
        <v>-413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44534</v>
      </c>
      <c r="S11" s="5">
        <v>44551</v>
      </c>
      <c r="T11" s="4" t="s">
        <v>33</v>
      </c>
      <c r="U11" s="4">
        <v>-413</v>
      </c>
      <c r="V11" s="4">
        <v>0</v>
      </c>
      <c r="W11" s="4">
        <v>0</v>
      </c>
      <c r="X11" s="4">
        <v>2326230</v>
      </c>
      <c r="Y11" s="4">
        <v>1566790</v>
      </c>
    </row>
    <row r="12" s="4" customFormat="1" spans="1:25">
      <c r="A12" s="4">
        <v>16923376853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44535</v>
      </c>
      <c r="G12" s="5">
        <v>44536</v>
      </c>
      <c r="H12" s="4">
        <v>1</v>
      </c>
      <c r="I12" s="4">
        <v>1</v>
      </c>
      <c r="J12" s="4">
        <v>1</v>
      </c>
      <c r="K12" s="4" t="s">
        <v>29</v>
      </c>
      <c r="L12" s="4">
        <v>213</v>
      </c>
      <c r="M12" s="4">
        <v>213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44535</v>
      </c>
      <c r="S12" s="5">
        <v>44551</v>
      </c>
      <c r="T12" s="4" t="s">
        <v>33</v>
      </c>
      <c r="U12" s="4">
        <v>213</v>
      </c>
      <c r="V12" s="4">
        <v>0</v>
      </c>
      <c r="W12" s="4">
        <v>0</v>
      </c>
      <c r="X12" s="4"/>
      <c r="Y12" s="4">
        <v>104082624694</v>
      </c>
    </row>
    <row r="13" s="4" customFormat="1" spans="1:25">
      <c r="A13" s="4">
        <v>16923552213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44535</v>
      </c>
      <c r="G13" s="5">
        <v>44536</v>
      </c>
      <c r="H13" s="4">
        <v>1</v>
      </c>
      <c r="I13" s="4">
        <v>1</v>
      </c>
      <c r="J13" s="4">
        <v>1</v>
      </c>
      <c r="K13" s="4" t="s">
        <v>29</v>
      </c>
      <c r="L13" s="4">
        <v>226</v>
      </c>
      <c r="M13" s="4">
        <v>226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44535</v>
      </c>
      <c r="S13" s="5">
        <v>44551</v>
      </c>
      <c r="T13" s="4" t="s">
        <v>33</v>
      </c>
      <c r="U13" s="4">
        <v>226</v>
      </c>
      <c r="V13" s="4">
        <v>0</v>
      </c>
      <c r="W13" s="4">
        <v>0</v>
      </c>
      <c r="X13" s="4">
        <v>2327738</v>
      </c>
      <c r="Y13" s="4" t="s">
        <v>61</v>
      </c>
    </row>
    <row r="14" s="4" customFormat="1" spans="1:23">
      <c r="A14" s="4">
        <v>16923589175</v>
      </c>
      <c r="B14" s="4" t="s">
        <v>25</v>
      </c>
      <c r="C14" s="4" t="s">
        <v>26</v>
      </c>
      <c r="D14" s="4" t="s">
        <v>62</v>
      </c>
      <c r="E14" s="4"/>
      <c r="F14" s="5">
        <v>44535</v>
      </c>
      <c r="G14" s="5">
        <v>44536</v>
      </c>
      <c r="H14" s="4">
        <v>0</v>
      </c>
      <c r="I14" s="4">
        <v>1</v>
      </c>
      <c r="J14" s="4">
        <v>0</v>
      </c>
      <c r="K14" s="4" t="s">
        <v>29</v>
      </c>
      <c r="L14" s="4">
        <v>291</v>
      </c>
      <c r="M14" s="4">
        <v>291</v>
      </c>
      <c r="N14" s="4"/>
      <c r="O14" s="4" t="s">
        <v>31</v>
      </c>
      <c r="P14" s="4" t="s">
        <v>32</v>
      </c>
      <c r="Q14" s="4">
        <v>0</v>
      </c>
      <c r="R14" s="6">
        <v>44535</v>
      </c>
      <c r="S14" s="5">
        <v>44551</v>
      </c>
      <c r="T14" s="4" t="s">
        <v>33</v>
      </c>
      <c r="U14" s="4">
        <v>291</v>
      </c>
      <c r="V14" s="4">
        <v>0</v>
      </c>
      <c r="W14" s="4">
        <v>0</v>
      </c>
    </row>
    <row r="15" s="4" customFormat="1" spans="1:23">
      <c r="A15" s="4">
        <v>16923594549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44535</v>
      </c>
      <c r="G15" s="5">
        <v>44536</v>
      </c>
      <c r="H15" s="4">
        <v>1</v>
      </c>
      <c r="I15" s="4">
        <v>1</v>
      </c>
      <c r="J15" s="4">
        <v>1</v>
      </c>
      <c r="K15" s="4" t="s">
        <v>29</v>
      </c>
      <c r="L15" s="4">
        <v>134</v>
      </c>
      <c r="M15" s="4">
        <v>134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44535</v>
      </c>
      <c r="S15" s="5">
        <v>44551</v>
      </c>
      <c r="T15" s="4" t="s">
        <v>33</v>
      </c>
      <c r="U15" s="4">
        <v>134</v>
      </c>
      <c r="V15" s="4">
        <v>0</v>
      </c>
      <c r="W15" s="4">
        <v>0</v>
      </c>
    </row>
    <row r="16" s="4" customFormat="1" spans="1:24">
      <c r="A16" s="4">
        <v>16924159351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44535</v>
      </c>
      <c r="G16" s="5">
        <v>44536</v>
      </c>
      <c r="H16" s="4">
        <v>3</v>
      </c>
      <c r="I16" s="4">
        <v>1</v>
      </c>
      <c r="J16" s="4">
        <v>3</v>
      </c>
      <c r="K16" s="4" t="s">
        <v>29</v>
      </c>
      <c r="L16" s="4">
        <v>1029</v>
      </c>
      <c r="M16" s="4">
        <v>1029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44535</v>
      </c>
      <c r="S16" s="5">
        <v>44551</v>
      </c>
      <c r="T16" s="4" t="s">
        <v>33</v>
      </c>
      <c r="U16" s="4">
        <v>1029</v>
      </c>
      <c r="V16" s="4">
        <v>0</v>
      </c>
      <c r="W16" s="4">
        <v>0</v>
      </c>
      <c r="X16" s="4">
        <v>2327834</v>
      </c>
    </row>
    <row r="17" s="4" customFormat="1" spans="1:23">
      <c r="A17" s="4">
        <v>16924207861</v>
      </c>
      <c r="B17" s="4" t="s">
        <v>25</v>
      </c>
      <c r="C17" s="4" t="s">
        <v>26</v>
      </c>
      <c r="D17" s="4" t="s">
        <v>69</v>
      </c>
      <c r="E17" s="4"/>
      <c r="F17" s="5">
        <v>44535</v>
      </c>
      <c r="G17" s="5">
        <v>44536</v>
      </c>
      <c r="H17" s="4">
        <v>0</v>
      </c>
      <c r="I17" s="4">
        <v>1</v>
      </c>
      <c r="J17" s="4">
        <v>0</v>
      </c>
      <c r="K17" s="4" t="s">
        <v>29</v>
      </c>
      <c r="L17" s="4">
        <v>128</v>
      </c>
      <c r="M17" s="4">
        <v>128</v>
      </c>
      <c r="N17" s="4"/>
      <c r="O17" s="4" t="s">
        <v>31</v>
      </c>
      <c r="P17" s="4" t="s">
        <v>32</v>
      </c>
      <c r="Q17" s="4">
        <v>0</v>
      </c>
      <c r="R17" s="6">
        <v>44535</v>
      </c>
      <c r="S17" s="5">
        <v>44551</v>
      </c>
      <c r="T17" s="4" t="s">
        <v>33</v>
      </c>
      <c r="U17" s="4">
        <v>128</v>
      </c>
      <c r="V17" s="4">
        <v>0</v>
      </c>
      <c r="W17" s="4">
        <v>0</v>
      </c>
    </row>
    <row r="18" s="4" customFormat="1" spans="1:23">
      <c r="A18" s="4">
        <v>16924249100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44535</v>
      </c>
      <c r="G18" s="5">
        <v>44536</v>
      </c>
      <c r="H18" s="4">
        <v>1</v>
      </c>
      <c r="I18" s="4">
        <v>1</v>
      </c>
      <c r="J18" s="4">
        <v>1</v>
      </c>
      <c r="K18" s="4" t="s">
        <v>29</v>
      </c>
      <c r="L18" s="4">
        <v>130</v>
      </c>
      <c r="M18" s="4">
        <v>130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44535</v>
      </c>
      <c r="S18" s="5">
        <v>44551</v>
      </c>
      <c r="T18" s="4" t="s">
        <v>33</v>
      </c>
      <c r="U18" s="4">
        <v>130</v>
      </c>
      <c r="V18" s="4">
        <v>0</v>
      </c>
      <c r="W18" s="4">
        <v>0</v>
      </c>
    </row>
    <row r="19" s="4" customFormat="1" spans="1:23">
      <c r="A19" s="4">
        <v>16924257477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44535</v>
      </c>
      <c r="G19" s="5">
        <v>44536</v>
      </c>
      <c r="H19" s="4">
        <v>1</v>
      </c>
      <c r="I19" s="4">
        <v>1</v>
      </c>
      <c r="J19" s="4">
        <v>1</v>
      </c>
      <c r="K19" s="4" t="s">
        <v>29</v>
      </c>
      <c r="L19" s="4">
        <v>130</v>
      </c>
      <c r="M19" s="4">
        <v>130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44535</v>
      </c>
      <c r="S19" s="5">
        <v>44551</v>
      </c>
      <c r="T19" s="4" t="s">
        <v>33</v>
      </c>
      <c r="U19" s="4">
        <v>130</v>
      </c>
      <c r="V19" s="4">
        <v>0</v>
      </c>
      <c r="W19" s="4">
        <v>0</v>
      </c>
    </row>
    <row r="20" s="4" customFormat="1" spans="1:25">
      <c r="A20" s="4">
        <v>16926546047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44535</v>
      </c>
      <c r="G20" s="5">
        <v>44536</v>
      </c>
      <c r="H20" s="4">
        <v>1</v>
      </c>
      <c r="I20" s="4">
        <v>1</v>
      </c>
      <c r="J20" s="4">
        <v>1</v>
      </c>
      <c r="K20" s="4" t="s">
        <v>29</v>
      </c>
      <c r="L20" s="4">
        <v>199</v>
      </c>
      <c r="M20" s="4">
        <v>199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44535</v>
      </c>
      <c r="S20" s="5">
        <v>44551</v>
      </c>
      <c r="T20" s="4" t="s">
        <v>33</v>
      </c>
      <c r="U20" s="4">
        <v>199</v>
      </c>
      <c r="V20" s="4">
        <v>0</v>
      </c>
      <c r="W20" s="4">
        <v>0</v>
      </c>
      <c r="X20" s="4">
        <v>2328039</v>
      </c>
      <c r="Y20" s="4" t="s">
        <v>77</v>
      </c>
    </row>
    <row r="21" s="4" customFormat="1" spans="1:23">
      <c r="A21" s="4">
        <v>16924249100</v>
      </c>
      <c r="B21" s="4" t="s">
        <v>25</v>
      </c>
      <c r="C21" s="4" t="s">
        <v>40</v>
      </c>
      <c r="D21" s="4" t="s">
        <v>70</v>
      </c>
      <c r="E21" s="4" t="s">
        <v>71</v>
      </c>
      <c r="F21" s="5">
        <v>44535</v>
      </c>
      <c r="G21" s="5">
        <v>44536</v>
      </c>
      <c r="H21" s="4">
        <v>1</v>
      </c>
      <c r="I21" s="4">
        <v>1</v>
      </c>
      <c r="J21" s="4">
        <v>1</v>
      </c>
      <c r="K21" s="4" t="s">
        <v>29</v>
      </c>
      <c r="L21" s="4">
        <v>-130</v>
      </c>
      <c r="M21" s="4">
        <v>-130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44535</v>
      </c>
      <c r="S21" s="5">
        <v>44551</v>
      </c>
      <c r="T21" s="4" t="s">
        <v>33</v>
      </c>
      <c r="U21" s="4">
        <v>-130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4.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16859633627</v>
      </c>
      <c r="B2" s="5">
        <v>44535</v>
      </c>
      <c r="C2" s="5">
        <v>44536</v>
      </c>
      <c r="D2" s="4">
        <v>751</v>
      </c>
      <c r="E2" s="4" t="str">
        <f>VLOOKUP(A2,HOP!A:L,12,0)</f>
        <v>751.00</v>
      </c>
      <c r="F2" s="4" t="str">
        <f>VLOOKUP(A2,HOP!A:C,3,0)</f>
        <v>2311591</v>
      </c>
      <c r="G2" s="4">
        <f>D2-E2</f>
        <v>0</v>
      </c>
      <c r="H2" s="4" t="str">
        <f>$H$1&amp;F2</f>
        <v>，2311591</v>
      </c>
      <c r="I2" s="4" t="str">
        <f>VLOOKUP(A2,HOP!A:T,20,0)</f>
        <v>直连</v>
      </c>
    </row>
    <row r="3" s="4" customFormat="1" spans="1:9">
      <c r="A3" s="4">
        <v>16864963436</v>
      </c>
      <c r="B3" s="5">
        <v>44535</v>
      </c>
      <c r="C3" s="5">
        <v>44536</v>
      </c>
      <c r="D3" s="4">
        <v>751</v>
      </c>
      <c r="E3" s="4" t="str">
        <f>VLOOKUP(A3,HOP!A:L,12,0)</f>
        <v>751.00</v>
      </c>
      <c r="F3" s="4" t="str">
        <f>VLOOKUP(A3,HOP!A:C,3,0)</f>
        <v>2312884</v>
      </c>
      <c r="G3" s="4">
        <f t="shared" ref="G3:G18" si="0">D3-E3</f>
        <v>0</v>
      </c>
      <c r="H3" s="4" t="str">
        <f t="shared" ref="H3:H18" si="1">$H$1&amp;F3</f>
        <v>，2312884</v>
      </c>
      <c r="I3" s="4" t="str">
        <f>VLOOKUP(A3,HOP!A:T,20,0)</f>
        <v>直连</v>
      </c>
    </row>
    <row r="4" s="4" customFormat="1" spans="1:9">
      <c r="A4" s="4">
        <v>16870522698</v>
      </c>
      <c r="B4" s="5">
        <v>44535</v>
      </c>
      <c r="C4" s="5">
        <v>44536</v>
      </c>
      <c r="D4" s="4">
        <v>750</v>
      </c>
      <c r="E4" s="4" t="str">
        <f>VLOOKUP(A4,HOP!A:L,12,0)</f>
        <v>750.00</v>
      </c>
      <c r="F4" s="4" t="str">
        <f>VLOOKUP(A4,HOP!A:C,3,0)</f>
        <v>2313715</v>
      </c>
      <c r="G4" s="4">
        <f t="shared" si="0"/>
        <v>0</v>
      </c>
      <c r="H4" s="4" t="str">
        <f t="shared" si="1"/>
        <v>，2313715</v>
      </c>
      <c r="I4" s="4" t="str">
        <f>VLOOKUP(A4,HOP!A:T,20,0)</f>
        <v>直连</v>
      </c>
    </row>
    <row r="5" s="4" customFormat="1" hidden="1" spans="1:9">
      <c r="A5" s="4">
        <v>16881396092</v>
      </c>
      <c r="B5" s="5">
        <v>44535</v>
      </c>
      <c r="C5" s="5">
        <v>44536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16909253868</v>
      </c>
      <c r="B6" s="5">
        <v>44533</v>
      </c>
      <c r="C6" s="5">
        <v>44536</v>
      </c>
      <c r="D6" s="4">
        <v>582</v>
      </c>
      <c r="E6" s="4" t="str">
        <f>VLOOKUP(A6,HOP!A:L,12,0)</f>
        <v>582.00</v>
      </c>
      <c r="F6" s="4" t="str">
        <f>VLOOKUP(A6,HOP!A:C,3,0)</f>
        <v>2324296</v>
      </c>
      <c r="G6" s="4">
        <f t="shared" si="0"/>
        <v>0</v>
      </c>
      <c r="H6" s="4" t="str">
        <f t="shared" si="1"/>
        <v>，2324296</v>
      </c>
      <c r="I6" s="4" t="str">
        <f>VLOOKUP(A6,HOP!A:T,20,0)</f>
        <v>直连</v>
      </c>
    </row>
    <row r="7" s="4" customFormat="1" spans="1:9">
      <c r="A7" s="4">
        <v>16911562562</v>
      </c>
      <c r="B7" s="5">
        <v>44534</v>
      </c>
      <c r="C7" s="5">
        <v>44536</v>
      </c>
      <c r="D7" s="4">
        <v>449</v>
      </c>
      <c r="E7" s="4" t="str">
        <f>VLOOKUP(A7,HOP!A:L,12,0)</f>
        <v>449.00</v>
      </c>
      <c r="F7" s="4" t="str">
        <f>VLOOKUP(A7,HOP!A:C,3,0)</f>
        <v>2325223</v>
      </c>
      <c r="G7" s="4">
        <f t="shared" si="0"/>
        <v>0</v>
      </c>
      <c r="H7" s="4" t="str">
        <f t="shared" si="1"/>
        <v>，2325223</v>
      </c>
      <c r="I7" s="4" t="str">
        <f>VLOOKUP(A7,HOP!A:T,20,0)</f>
        <v>直连</v>
      </c>
    </row>
    <row r="8" s="4" customFormat="1" hidden="1" spans="1:9">
      <c r="A8" s="4">
        <v>16916448401</v>
      </c>
      <c r="B8" s="5">
        <v>44535</v>
      </c>
      <c r="C8" s="5">
        <v>44536</v>
      </c>
      <c r="D8" s="4">
        <v>0</v>
      </c>
      <c r="E8" s="4" t="str">
        <f>VLOOKUP(A8,HOP!A:L,12,0)</f>
        <v>0.00</v>
      </c>
      <c r="F8" s="4" t="str">
        <f>VLOOKUP(A8,HOP!A:C,3,0)</f>
        <v>2326230</v>
      </c>
      <c r="G8" s="4">
        <f t="shared" si="0"/>
        <v>0</v>
      </c>
      <c r="H8" s="4" t="str">
        <f t="shared" si="1"/>
        <v>，2326230</v>
      </c>
      <c r="I8" s="4" t="str">
        <f>VLOOKUP(A8,HOP!A:T,20,0)</f>
        <v>直采</v>
      </c>
    </row>
    <row r="9" s="4" customFormat="1" spans="1:9">
      <c r="A9" s="4">
        <v>16916467492</v>
      </c>
      <c r="B9" s="5">
        <v>44534</v>
      </c>
      <c r="C9" s="5">
        <v>44536</v>
      </c>
      <c r="D9" s="4">
        <v>823</v>
      </c>
      <c r="E9" s="4" t="str">
        <f>VLOOKUP(A9,HOP!A:L,12,0)</f>
        <v>823.00</v>
      </c>
      <c r="F9" s="4" t="str">
        <f>VLOOKUP(A9,HOP!A:C,3,0)</f>
        <v>2326238</v>
      </c>
      <c r="G9" s="4">
        <f t="shared" si="0"/>
        <v>0</v>
      </c>
      <c r="H9" s="4" t="str">
        <f t="shared" si="1"/>
        <v>，2326238</v>
      </c>
      <c r="I9" s="4" t="str">
        <f>VLOOKUP(A9,HOP!A:T,20,0)</f>
        <v>直连</v>
      </c>
    </row>
    <row r="10" s="4" customFormat="1" spans="1:9">
      <c r="A10" s="4">
        <v>16923376853</v>
      </c>
      <c r="B10" s="5">
        <v>44535</v>
      </c>
      <c r="C10" s="5">
        <v>44536</v>
      </c>
      <c r="D10" s="4">
        <v>213</v>
      </c>
      <c r="E10" s="4" t="str">
        <f>VLOOKUP(A10,HOP!A:L,12,0)</f>
        <v>213.00</v>
      </c>
      <c r="F10" s="4" t="str">
        <f>VLOOKUP(A10,HOP!A:C,3,0)</f>
        <v>2327714</v>
      </c>
      <c r="G10" s="4">
        <f t="shared" si="0"/>
        <v>0</v>
      </c>
      <c r="H10" s="4" t="str">
        <f t="shared" si="1"/>
        <v>，2327714</v>
      </c>
      <c r="I10" s="4" t="str">
        <f>VLOOKUP(A10,HOP!A:T,20,0)</f>
        <v>直连</v>
      </c>
    </row>
    <row r="11" s="4" customFormat="1" spans="1:9">
      <c r="A11" s="4">
        <v>16923552213</v>
      </c>
      <c r="B11" s="5">
        <v>44535</v>
      </c>
      <c r="C11" s="5">
        <v>44536</v>
      </c>
      <c r="D11" s="4">
        <v>226</v>
      </c>
      <c r="E11" s="4" t="str">
        <f>VLOOKUP(A11,HOP!A:L,12,0)</f>
        <v>226.00</v>
      </c>
      <c r="F11" s="4" t="str">
        <f>VLOOKUP(A11,HOP!A:C,3,0)</f>
        <v>2327738</v>
      </c>
      <c r="G11" s="4">
        <f t="shared" si="0"/>
        <v>0</v>
      </c>
      <c r="H11" s="4" t="str">
        <f t="shared" si="1"/>
        <v>，2327738</v>
      </c>
      <c r="I11" s="4" t="str">
        <f>VLOOKUP(A11,HOP!A:T,20,0)</f>
        <v>直连</v>
      </c>
    </row>
    <row r="12" s="4" customFormat="1" spans="1:9">
      <c r="A12" s="4">
        <v>16923589175</v>
      </c>
      <c r="B12" s="5">
        <v>44535</v>
      </c>
      <c r="C12" s="5">
        <v>44536</v>
      </c>
      <c r="D12" s="4">
        <v>291</v>
      </c>
      <c r="E12" s="4" t="str">
        <f>VLOOKUP(A12,HOP!A:L,12,0)</f>
        <v>291.00</v>
      </c>
      <c r="F12" s="4" t="str">
        <f>VLOOKUP(A12,HOP!A:C,3,0)</f>
        <v>2327742</v>
      </c>
      <c r="G12" s="4">
        <f t="shared" si="0"/>
        <v>0</v>
      </c>
      <c r="H12" s="4" t="str">
        <f t="shared" si="1"/>
        <v>，2327742</v>
      </c>
      <c r="I12" s="4" t="str">
        <f>VLOOKUP(A12,HOP!A:T,20,0)</f>
        <v>直连</v>
      </c>
    </row>
    <row r="13" s="4" customFormat="1" spans="1:9">
      <c r="A13" s="4">
        <v>16923594549</v>
      </c>
      <c r="B13" s="5">
        <v>44535</v>
      </c>
      <c r="C13" s="5">
        <v>44536</v>
      </c>
      <c r="D13" s="4">
        <v>134</v>
      </c>
      <c r="E13" s="4" t="str">
        <f>VLOOKUP(A13,HOP!A:L,12,0)</f>
        <v>134.00</v>
      </c>
      <c r="F13" s="4" t="str">
        <f>VLOOKUP(A13,HOP!A:C,3,0)</f>
        <v>2327743</v>
      </c>
      <c r="G13" s="4">
        <f t="shared" si="0"/>
        <v>0</v>
      </c>
      <c r="H13" s="4" t="str">
        <f t="shared" si="1"/>
        <v>，2327743</v>
      </c>
      <c r="I13" s="4" t="str">
        <f>VLOOKUP(A13,HOP!A:T,20,0)</f>
        <v>直连</v>
      </c>
    </row>
    <row r="14" s="4" customFormat="1" spans="1:9">
      <c r="A14" s="4">
        <v>16924159351</v>
      </c>
      <c r="B14" s="5">
        <v>44535</v>
      </c>
      <c r="C14" s="5">
        <v>44536</v>
      </c>
      <c r="D14" s="4">
        <v>1029</v>
      </c>
      <c r="E14" s="4" t="str">
        <f>VLOOKUP(A14,HOP!A:L,12,0)</f>
        <v>1029.00</v>
      </c>
      <c r="F14" s="4" t="str">
        <f>VLOOKUP(A14,HOP!A:C,3,0)</f>
        <v>2327834</v>
      </c>
      <c r="G14" s="4">
        <f t="shared" si="0"/>
        <v>0</v>
      </c>
      <c r="H14" s="4" t="str">
        <f t="shared" si="1"/>
        <v>，2327834</v>
      </c>
      <c r="I14" s="4" t="str">
        <f>VLOOKUP(A14,HOP!A:T,20,0)</f>
        <v>直连</v>
      </c>
    </row>
    <row r="15" s="4" customFormat="1" spans="1:9">
      <c r="A15" s="4">
        <v>16924207861</v>
      </c>
      <c r="B15" s="5">
        <v>44535</v>
      </c>
      <c r="C15" s="5">
        <v>44536</v>
      </c>
      <c r="D15" s="4">
        <v>128</v>
      </c>
      <c r="E15" s="4" t="str">
        <f>VLOOKUP(A15,HOP!A:L,12,0)</f>
        <v>128.00</v>
      </c>
      <c r="F15" s="4" t="str">
        <f>VLOOKUP(A15,HOP!A:C,3,0)</f>
        <v>2327847</v>
      </c>
      <c r="G15" s="4">
        <f t="shared" si="0"/>
        <v>0</v>
      </c>
      <c r="H15" s="4" t="str">
        <f t="shared" si="1"/>
        <v>，2327847</v>
      </c>
      <c r="I15" s="4" t="str">
        <f>VLOOKUP(A15,HOP!A:T,20,0)</f>
        <v>直连</v>
      </c>
    </row>
    <row r="16" s="4" customFormat="1" hidden="1" spans="1:9">
      <c r="A16" s="4">
        <v>16924249100</v>
      </c>
      <c r="B16" s="5">
        <v>44535</v>
      </c>
      <c r="C16" s="5">
        <v>44536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4">
        <v>16924257477</v>
      </c>
      <c r="B17" s="5">
        <v>44535</v>
      </c>
      <c r="C17" s="5">
        <v>44536</v>
      </c>
      <c r="D17" s="4">
        <v>130</v>
      </c>
      <c r="E17" s="4" t="str">
        <f>VLOOKUP(A17,HOP!A:L,12,0)</f>
        <v>130.00</v>
      </c>
      <c r="F17" s="4" t="str">
        <f>VLOOKUP(A17,HOP!A:C,3,0)</f>
        <v>2327867</v>
      </c>
      <c r="G17" s="4">
        <f t="shared" si="0"/>
        <v>0</v>
      </c>
      <c r="H17" s="4" t="str">
        <f t="shared" si="1"/>
        <v>，2327867</v>
      </c>
      <c r="I17" s="4" t="str">
        <f>VLOOKUP(A17,HOP!A:T,20,0)</f>
        <v>直连</v>
      </c>
    </row>
    <row r="18" s="4" customFormat="1" spans="1:9">
      <c r="A18" s="4">
        <v>16926546047</v>
      </c>
      <c r="B18" s="5">
        <v>44535</v>
      </c>
      <c r="C18" s="5">
        <v>44536</v>
      </c>
      <c r="D18" s="4">
        <v>199</v>
      </c>
      <c r="E18" s="4" t="str">
        <f>VLOOKUP(A18,HOP!A:L,12,0)</f>
        <v>199.00</v>
      </c>
      <c r="F18" s="4" t="str">
        <f>VLOOKUP(A18,HOP!A:C,3,0)</f>
        <v>2328039</v>
      </c>
      <c r="G18" s="4">
        <f t="shared" si="0"/>
        <v>0</v>
      </c>
      <c r="H18" s="4" t="str">
        <f t="shared" si="1"/>
        <v>，2328039</v>
      </c>
      <c r="I18" s="4" t="str">
        <f>VLOOKUP(A18,HOP!A:T,20,0)</f>
        <v>直连</v>
      </c>
    </row>
    <row r="20" spans="4:4">
      <c r="D20" s="4">
        <f>SUM(D2:D19)</f>
        <v>6456</v>
      </c>
    </row>
    <row r="21" spans="4:4">
      <c r="D21" s="4" t="s">
        <v>79</v>
      </c>
    </row>
    <row r="25" spans="1:1">
      <c r="A25" s="4" t="s">
        <v>80</v>
      </c>
    </row>
    <row r="26" spans="1:1">
      <c r="A26" s="4" t="s">
        <v>81</v>
      </c>
    </row>
  </sheetData>
  <autoFilter ref="A1:XFD21">
    <filterColumn colId="3">
      <filters blank="1">
        <filter val="130"/>
        <filter val="750"/>
        <filter val="291"/>
        <filter val="751"/>
        <filter val="582"/>
        <filter val="213"/>
        <filter val="823"/>
        <filter val="134"/>
        <filter val="226"/>
        <filter val="6456"/>
        <filter val="128"/>
        <filter val="199"/>
        <filter val="449"/>
        <filter val="1029"/>
        <filter val="645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16926546047</v>
      </c>
      <c r="B2" s="1" t="s">
        <v>99</v>
      </c>
      <c r="C2" s="1" t="s">
        <v>100</v>
      </c>
      <c r="D2" s="1" t="s">
        <v>101</v>
      </c>
      <c r="E2" s="1" t="s">
        <v>76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</row>
    <row r="3" s="1" customFormat="1" spans="1:20">
      <c r="A3" s="3">
        <v>16924257477</v>
      </c>
      <c r="B3" s="1" t="s">
        <v>99</v>
      </c>
      <c r="C3" s="1" t="s">
        <v>113</v>
      </c>
      <c r="D3" s="1" t="s">
        <v>114</v>
      </c>
      <c r="E3" s="1" t="s">
        <v>73</v>
      </c>
      <c r="F3" s="1" t="s">
        <v>99</v>
      </c>
      <c r="G3" s="1" t="s">
        <v>102</v>
      </c>
      <c r="H3" s="1" t="s">
        <v>103</v>
      </c>
      <c r="I3" s="1" t="s">
        <v>115</v>
      </c>
      <c r="J3" s="1" t="s">
        <v>105</v>
      </c>
      <c r="K3" s="1" t="s">
        <v>115</v>
      </c>
      <c r="L3" s="1" t="s">
        <v>115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116</v>
      </c>
      <c r="R3" s="1" t="s">
        <v>110</v>
      </c>
      <c r="S3" s="1" t="s">
        <v>111</v>
      </c>
      <c r="T3" s="1" t="s">
        <v>112</v>
      </c>
    </row>
    <row r="4" s="1" customFormat="1" spans="1:20">
      <c r="A4" s="3">
        <v>16924207861</v>
      </c>
      <c r="B4" s="1" t="s">
        <v>99</v>
      </c>
      <c r="C4" s="1" t="s">
        <v>117</v>
      </c>
      <c r="D4" s="1" t="s">
        <v>118</v>
      </c>
      <c r="E4" s="1" t="s">
        <v>119</v>
      </c>
      <c r="F4" s="1" t="s">
        <v>99</v>
      </c>
      <c r="G4" s="1" t="s">
        <v>102</v>
      </c>
      <c r="H4" s="1" t="s">
        <v>103</v>
      </c>
      <c r="I4" s="1" t="s">
        <v>120</v>
      </c>
      <c r="J4" s="1" t="s">
        <v>105</v>
      </c>
      <c r="K4" s="1" t="s">
        <v>120</v>
      </c>
      <c r="L4" s="1" t="s">
        <v>120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121</v>
      </c>
      <c r="R4" s="1" t="s">
        <v>110</v>
      </c>
      <c r="S4" s="1" t="s">
        <v>111</v>
      </c>
      <c r="T4" s="1" t="s">
        <v>112</v>
      </c>
    </row>
    <row r="5" s="1" customFormat="1" spans="1:20">
      <c r="A5" s="3">
        <v>16924159351</v>
      </c>
      <c r="B5" s="1" t="s">
        <v>99</v>
      </c>
      <c r="C5" s="1" t="s">
        <v>122</v>
      </c>
      <c r="D5" s="1" t="s">
        <v>123</v>
      </c>
      <c r="E5" s="1" t="s">
        <v>68</v>
      </c>
      <c r="F5" s="1" t="s">
        <v>99</v>
      </c>
      <c r="G5" s="1" t="s">
        <v>102</v>
      </c>
      <c r="H5" s="1" t="s">
        <v>103</v>
      </c>
      <c r="I5" s="1" t="s">
        <v>124</v>
      </c>
      <c r="J5" s="1" t="s">
        <v>105</v>
      </c>
      <c r="K5" s="1" t="s">
        <v>124</v>
      </c>
      <c r="L5" s="1" t="s">
        <v>124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125</v>
      </c>
      <c r="R5" s="1" t="s">
        <v>110</v>
      </c>
      <c r="S5" s="1" t="s">
        <v>111</v>
      </c>
      <c r="T5" s="1" t="s">
        <v>112</v>
      </c>
    </row>
    <row r="6" s="1" customFormat="1" spans="1:20">
      <c r="A6" s="3">
        <v>16923594549</v>
      </c>
      <c r="B6" s="1" t="s">
        <v>99</v>
      </c>
      <c r="C6" s="1" t="s">
        <v>126</v>
      </c>
      <c r="D6" s="1" t="s">
        <v>127</v>
      </c>
      <c r="E6" s="1" t="s">
        <v>65</v>
      </c>
      <c r="F6" s="1" t="s">
        <v>99</v>
      </c>
      <c r="G6" s="1" t="s">
        <v>102</v>
      </c>
      <c r="H6" s="1" t="s">
        <v>103</v>
      </c>
      <c r="I6" s="1" t="s">
        <v>128</v>
      </c>
      <c r="J6" s="1" t="s">
        <v>105</v>
      </c>
      <c r="K6" s="1" t="s">
        <v>128</v>
      </c>
      <c r="L6" s="1" t="s">
        <v>128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129</v>
      </c>
      <c r="R6" s="1" t="s">
        <v>110</v>
      </c>
      <c r="S6" s="1" t="s">
        <v>111</v>
      </c>
      <c r="T6" s="1" t="s">
        <v>112</v>
      </c>
    </row>
    <row r="7" s="1" customFormat="1" spans="1:20">
      <c r="A7" s="3">
        <v>16923589175</v>
      </c>
      <c r="B7" s="1" t="s">
        <v>99</v>
      </c>
      <c r="C7" s="1" t="s">
        <v>130</v>
      </c>
      <c r="D7" s="1" t="s">
        <v>131</v>
      </c>
      <c r="E7" s="1" t="s">
        <v>132</v>
      </c>
      <c r="F7" s="1" t="s">
        <v>99</v>
      </c>
      <c r="G7" s="1" t="s">
        <v>102</v>
      </c>
      <c r="H7" s="1" t="s">
        <v>103</v>
      </c>
      <c r="I7" s="1" t="s">
        <v>133</v>
      </c>
      <c r="J7" s="1" t="s">
        <v>105</v>
      </c>
      <c r="K7" s="1" t="s">
        <v>133</v>
      </c>
      <c r="L7" s="1" t="s">
        <v>133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134</v>
      </c>
      <c r="R7" s="1" t="s">
        <v>110</v>
      </c>
      <c r="S7" s="1" t="s">
        <v>111</v>
      </c>
      <c r="T7" s="1" t="s">
        <v>112</v>
      </c>
    </row>
    <row r="8" s="1" customFormat="1" spans="1:20">
      <c r="A8" s="3">
        <v>16923552213</v>
      </c>
      <c r="B8" s="1" t="s">
        <v>99</v>
      </c>
      <c r="C8" s="1" t="s">
        <v>135</v>
      </c>
      <c r="D8" s="1" t="s">
        <v>136</v>
      </c>
      <c r="E8" s="1" t="s">
        <v>60</v>
      </c>
      <c r="F8" s="1" t="s">
        <v>99</v>
      </c>
      <c r="G8" s="1" t="s">
        <v>102</v>
      </c>
      <c r="H8" s="1" t="s">
        <v>103</v>
      </c>
      <c r="I8" s="1" t="s">
        <v>137</v>
      </c>
      <c r="J8" s="1" t="s">
        <v>105</v>
      </c>
      <c r="K8" s="1" t="s">
        <v>137</v>
      </c>
      <c r="L8" s="1" t="s">
        <v>137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138</v>
      </c>
      <c r="R8" s="1" t="s">
        <v>110</v>
      </c>
      <c r="S8" s="1" t="s">
        <v>111</v>
      </c>
      <c r="T8" s="1" t="s">
        <v>112</v>
      </c>
    </row>
    <row r="9" s="1" customFormat="1" spans="1:20">
      <c r="A9" s="3">
        <v>16923376853</v>
      </c>
      <c r="B9" s="1" t="s">
        <v>99</v>
      </c>
      <c r="C9" s="1" t="s">
        <v>139</v>
      </c>
      <c r="D9" s="1" t="s">
        <v>140</v>
      </c>
      <c r="E9" s="1" t="s">
        <v>57</v>
      </c>
      <c r="F9" s="1" t="s">
        <v>99</v>
      </c>
      <c r="G9" s="1" t="s">
        <v>102</v>
      </c>
      <c r="H9" s="1" t="s">
        <v>103</v>
      </c>
      <c r="I9" s="1" t="s">
        <v>141</v>
      </c>
      <c r="J9" s="1" t="s">
        <v>105</v>
      </c>
      <c r="K9" s="1" t="s">
        <v>141</v>
      </c>
      <c r="L9" s="1" t="s">
        <v>141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142</v>
      </c>
      <c r="R9" s="1" t="s">
        <v>110</v>
      </c>
      <c r="S9" s="1" t="s">
        <v>111</v>
      </c>
      <c r="T9" s="1" t="s">
        <v>112</v>
      </c>
    </row>
    <row r="10" s="1" customFormat="1" spans="1:20">
      <c r="A10" s="3">
        <v>16916467492</v>
      </c>
      <c r="B10" s="1" t="s">
        <v>143</v>
      </c>
      <c r="C10" s="1" t="s">
        <v>144</v>
      </c>
      <c r="D10" s="1" t="s">
        <v>145</v>
      </c>
      <c r="E10" s="1" t="s">
        <v>146</v>
      </c>
      <c r="F10" s="1" t="s">
        <v>143</v>
      </c>
      <c r="G10" s="1" t="s">
        <v>102</v>
      </c>
      <c r="H10" s="1" t="s">
        <v>103</v>
      </c>
      <c r="I10" s="1" t="s">
        <v>147</v>
      </c>
      <c r="J10" s="1" t="s">
        <v>105</v>
      </c>
      <c r="K10" s="1" t="s">
        <v>147</v>
      </c>
      <c r="L10" s="1" t="s">
        <v>147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148</v>
      </c>
      <c r="R10" s="1" t="s">
        <v>110</v>
      </c>
      <c r="S10" s="1" t="s">
        <v>111</v>
      </c>
      <c r="T10" s="1" t="s">
        <v>112</v>
      </c>
    </row>
    <row r="11" s="1" customFormat="1" spans="1:20">
      <c r="A11" s="3">
        <v>16916448401</v>
      </c>
      <c r="B11" s="1" t="s">
        <v>143</v>
      </c>
      <c r="C11" s="1" t="s">
        <v>149</v>
      </c>
      <c r="D11" s="1" t="s">
        <v>150</v>
      </c>
      <c r="E11" s="1" t="s">
        <v>51</v>
      </c>
      <c r="F11" s="1" t="s">
        <v>99</v>
      </c>
      <c r="G11" s="1" t="s">
        <v>102</v>
      </c>
      <c r="H11" s="1" t="s">
        <v>103</v>
      </c>
      <c r="I11" s="1" t="s">
        <v>151</v>
      </c>
      <c r="J11" s="1" t="s">
        <v>105</v>
      </c>
      <c r="K11" s="1" t="s">
        <v>151</v>
      </c>
      <c r="L11" s="1" t="s">
        <v>107</v>
      </c>
      <c r="M11" s="1" t="s">
        <v>152</v>
      </c>
      <c r="N11" s="1" t="s">
        <v>152</v>
      </c>
      <c r="O11" s="1" t="s">
        <v>107</v>
      </c>
      <c r="P11" s="1" t="s">
        <v>108</v>
      </c>
      <c r="Q11" s="1" t="s">
        <v>153</v>
      </c>
      <c r="R11" s="1" t="s">
        <v>110</v>
      </c>
      <c r="S11" s="1" t="s">
        <v>111</v>
      </c>
      <c r="T11" s="1" t="s">
        <v>154</v>
      </c>
    </row>
    <row r="12" s="1" customFormat="1" spans="1:20">
      <c r="A12" s="3">
        <v>16911562562</v>
      </c>
      <c r="B12" s="1" t="s">
        <v>155</v>
      </c>
      <c r="C12" s="1" t="s">
        <v>156</v>
      </c>
      <c r="D12" s="1" t="s">
        <v>157</v>
      </c>
      <c r="E12" s="1" t="s">
        <v>47</v>
      </c>
      <c r="F12" s="1" t="s">
        <v>143</v>
      </c>
      <c r="G12" s="1" t="s">
        <v>102</v>
      </c>
      <c r="H12" s="1" t="s">
        <v>103</v>
      </c>
      <c r="I12" s="1" t="s">
        <v>158</v>
      </c>
      <c r="J12" s="1" t="s">
        <v>105</v>
      </c>
      <c r="K12" s="1" t="s">
        <v>158</v>
      </c>
      <c r="L12" s="1" t="s">
        <v>158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159</v>
      </c>
      <c r="R12" s="1" t="s">
        <v>110</v>
      </c>
      <c r="S12" s="1" t="s">
        <v>111</v>
      </c>
      <c r="T12" s="1" t="s">
        <v>112</v>
      </c>
    </row>
    <row r="13" s="1" customFormat="1" spans="1:20">
      <c r="A13" s="3">
        <v>16909253868</v>
      </c>
      <c r="B13" s="1" t="s">
        <v>160</v>
      </c>
      <c r="C13" s="1" t="s">
        <v>161</v>
      </c>
      <c r="D13" s="1" t="s">
        <v>162</v>
      </c>
      <c r="E13" s="1" t="s">
        <v>43</v>
      </c>
      <c r="F13" s="1" t="s">
        <v>155</v>
      </c>
      <c r="G13" s="1" t="s">
        <v>102</v>
      </c>
      <c r="H13" s="1" t="s">
        <v>103</v>
      </c>
      <c r="I13" s="1" t="s">
        <v>163</v>
      </c>
      <c r="J13" s="1" t="s">
        <v>105</v>
      </c>
      <c r="K13" s="1" t="s">
        <v>163</v>
      </c>
      <c r="L13" s="1" t="s">
        <v>163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164</v>
      </c>
      <c r="R13" s="1" t="s">
        <v>110</v>
      </c>
      <c r="S13" s="1" t="s">
        <v>111</v>
      </c>
      <c r="T13" s="1" t="s">
        <v>112</v>
      </c>
    </row>
    <row r="14" s="1" customFormat="1" spans="1:20">
      <c r="A14" s="3">
        <v>16870522698</v>
      </c>
      <c r="B14" s="1" t="s">
        <v>165</v>
      </c>
      <c r="C14" s="1" t="s">
        <v>166</v>
      </c>
      <c r="D14" s="1" t="s">
        <v>167</v>
      </c>
      <c r="E14" s="1" t="s">
        <v>168</v>
      </c>
      <c r="F14" s="1" t="s">
        <v>99</v>
      </c>
      <c r="G14" s="1" t="s">
        <v>102</v>
      </c>
      <c r="H14" s="1" t="s">
        <v>103</v>
      </c>
      <c r="I14" s="1" t="s">
        <v>169</v>
      </c>
      <c r="J14" s="1" t="s">
        <v>105</v>
      </c>
      <c r="K14" s="1" t="s">
        <v>169</v>
      </c>
      <c r="L14" s="1" t="s">
        <v>169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170</v>
      </c>
      <c r="R14" s="1" t="s">
        <v>110</v>
      </c>
      <c r="S14" s="1" t="s">
        <v>111</v>
      </c>
      <c r="T14" s="1" t="s">
        <v>112</v>
      </c>
    </row>
    <row r="15" s="1" customFormat="1" spans="1:20">
      <c r="A15" s="3">
        <v>16864963436</v>
      </c>
      <c r="B15" s="1" t="s">
        <v>171</v>
      </c>
      <c r="C15" s="1" t="s">
        <v>172</v>
      </c>
      <c r="D15" s="1" t="s">
        <v>167</v>
      </c>
      <c r="E15" s="1" t="s">
        <v>173</v>
      </c>
      <c r="F15" s="1" t="s">
        <v>99</v>
      </c>
      <c r="G15" s="1" t="s">
        <v>102</v>
      </c>
      <c r="H15" s="1" t="s">
        <v>103</v>
      </c>
      <c r="I15" s="1" t="s">
        <v>174</v>
      </c>
      <c r="J15" s="1" t="s">
        <v>105</v>
      </c>
      <c r="K15" s="1" t="s">
        <v>174</v>
      </c>
      <c r="L15" s="1" t="s">
        <v>174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175</v>
      </c>
      <c r="R15" s="1" t="s">
        <v>110</v>
      </c>
      <c r="S15" s="1" t="s">
        <v>111</v>
      </c>
      <c r="T15" s="1" t="s">
        <v>112</v>
      </c>
    </row>
    <row r="16" s="1" customFormat="1" spans="1:20">
      <c r="A16" s="3">
        <v>16859633627</v>
      </c>
      <c r="B16" s="1" t="s">
        <v>171</v>
      </c>
      <c r="C16" s="1" t="s">
        <v>176</v>
      </c>
      <c r="D16" s="1" t="s">
        <v>167</v>
      </c>
      <c r="E16" s="1" t="s">
        <v>177</v>
      </c>
      <c r="F16" s="1" t="s">
        <v>99</v>
      </c>
      <c r="G16" s="1" t="s">
        <v>102</v>
      </c>
      <c r="H16" s="1" t="s">
        <v>103</v>
      </c>
      <c r="I16" s="1" t="s">
        <v>174</v>
      </c>
      <c r="J16" s="1" t="s">
        <v>105</v>
      </c>
      <c r="K16" s="1" t="s">
        <v>174</v>
      </c>
      <c r="L16" s="1" t="s">
        <v>174</v>
      </c>
      <c r="M16" s="1" t="s">
        <v>106</v>
      </c>
      <c r="N16" s="1" t="s">
        <v>106</v>
      </c>
      <c r="O16" s="1" t="s">
        <v>107</v>
      </c>
      <c r="P16" s="1" t="s">
        <v>108</v>
      </c>
      <c r="Q16" s="1" t="s">
        <v>178</v>
      </c>
      <c r="R16" s="1" t="s">
        <v>110</v>
      </c>
      <c r="S16" s="1" t="s">
        <v>111</v>
      </c>
      <c r="T16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2021-12-21T01:10:04Z</dcterms:created>
  <dcterms:modified xsi:type="dcterms:W3CDTF">2021-12-21T01:14:51Z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5F78700007864ACFAD641D41967FAD63</vt:lpwstr>
  </property>
  <property fmtid="{D5CDD505-2E9C-101B-9397-08002B2CF9AE}" pid="3" name="KSOProductBuildVer">
    <vt:lpwstr>2052-11.1.0.11115</vt:lpwstr>
  </property>
</Properties>
</file>