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<sst xmlns="http://schemas.openxmlformats.org/spreadsheetml/2006/main" count="641" uniqueCount="205">
  <si>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</si>
  <si>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</si>
  <si>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</si>
  <si>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</si>
  <si>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</si>
  <si>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</si>
  <si>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</si>
  <si>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</si>
  <si>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</si>
  <si>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</si>
  <si>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</si>
  <si>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</si>
  <si>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</si>
  <si>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</si>
  <si>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</si>
  <si>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</si>
  <si>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</si>
  <si>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</si>
  <si>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</si>
  <si>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</si>
  <si>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</si>
  <si>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</si>
  <si>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</si>
  <si>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</si>
  <si>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</si>
  <si>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</si>
  <si>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</si>
  <si>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[烟台]锦江之星品尚(烟台开发区五指山路店)(73247191)</t>
  </si>
  <si>
    <t>商务标准房A&lt;双人入住&gt;&lt;内宾&gt;&lt;预付&gt;&lt;双早&gt;</t>
  </si>
  <si>
    <t>CNY</t>
  </si>
  <si>
    <t>邢嘉雯</t>
  </si>
  <si>
    <t>CA11323211221CNY</t>
  </si>
  <si>
    <t>未提现</t>
  </si>
  <si>
    <t>携程开票</t>
  </si>
  <si>
    <t>[广州]麗枫酒店·广州东晓南地铁站店(64199051)</t>
  </si>
  <si>
    <t>豪华大床房&lt;双人入住&gt;&lt;内宾&gt;&lt;预付&gt;&lt;双早&gt;</t>
  </si>
  <si>
    <t>赵静怡,郑婉莹,顾曰中,王芝祥</t>
  </si>
  <si>
    <t>[贵阳]维也纳酒店(贵阳机场路店)(78981394)</t>
  </si>
  <si>
    <t>景观大床房&lt;双人入住&gt;&lt;内宾&gt;&lt;预付&gt;&lt;双早&gt;</t>
  </si>
  <si>
    <t>李纪亮</t>
  </si>
  <si>
    <t>[长沙]凯里亚德酒店(长沙环保科技园毛竹塘地铁站店)(73267925)</t>
  </si>
  <si>
    <t>乐享亲子双床房&lt;双人入住&gt;&lt;内宾&gt;&lt;预付&gt;&lt;双早&gt;</t>
  </si>
  <si>
    <t>黄家浪</t>
  </si>
  <si>
    <t>[钦州]宜尚酒店(钦州八大场馆店)(78099726)</t>
  </si>
  <si>
    <t>特惠大床房&lt;双人入住&gt;&lt;内宾&gt;&lt;预付&gt;&lt;双早&gt;</t>
  </si>
  <si>
    <t>黄兰芳</t>
  </si>
  <si>
    <t>[淄博]7天优品酒店(淄博金晶大道万象汇店)(70869438)</t>
  </si>
  <si>
    <t>精选特优房（暖气）&lt;双人入住&gt;&lt;内宾&gt;&lt;预付&gt;&lt;双早&gt;</t>
  </si>
  <si>
    <t>李彦刚</t>
  </si>
  <si>
    <t>[武夷山]锦江之星(武夷山店)(69030673)</t>
  </si>
  <si>
    <t>零压商务标准房A&lt;双人入住&gt;&lt;内宾&gt;&lt;预付&gt;&lt;双早&gt;</t>
  </si>
  <si>
    <t>张康</t>
  </si>
  <si>
    <t>[新郑]锦江之星品尚酒店(新郑龙湖阳光大道店)(73284403)</t>
  </si>
  <si>
    <t>商务套房A&lt;双人入住&gt;&lt;内宾&gt;&lt;预付&gt;&lt;双早&gt;</t>
  </si>
  <si>
    <t>姜小荣</t>
  </si>
  <si>
    <t>[连云港]锦江之星(连云港新浦公园步行街店)(71450683)</t>
  </si>
  <si>
    <t>标准房B&lt;双人入住&gt;&lt;内宾&gt;&lt;预付&gt;&lt;双早&gt;</t>
  </si>
  <si>
    <t>胡亚钊</t>
  </si>
  <si>
    <t>[成都]麗枫酒店(成都青白江凤凰湖店)(73248043)</t>
  </si>
  <si>
    <t>豪华双床房&lt;双人入住&gt;&lt;内宾&gt;&lt;预付&gt;&lt;双早&gt;</t>
  </si>
  <si>
    <t>邹玄</t>
  </si>
  <si>
    <t>刘志鹏</t>
  </si>
  <si>
    <t>[聊城]7天优品酒店(聊城百货大楼金鼎购物中心店)(73279349)</t>
  </si>
  <si>
    <t>悦享大床房(暖气)&lt;双人入住&gt;&lt;内宾&gt;&lt;预付&gt;&lt;双早&gt;</t>
  </si>
  <si>
    <t>赵灵辉</t>
  </si>
  <si>
    <t>[盘锦]锦江之星(盘锦火车站店)(71632067)</t>
  </si>
  <si>
    <t>商务房C&lt;双人入住&gt;&lt;内宾&gt;&lt;预付&gt;&lt;双早&gt;</t>
  </si>
  <si>
    <t>辛泽普</t>
  </si>
  <si>
    <t>[昆明]柏曼酒店(昆明长水机场中心店)(71584054)</t>
  </si>
  <si>
    <t>标准大床房&lt;双人入住&gt;&lt;内宾&gt;&lt;预付&gt;&lt;双早&gt;</t>
  </si>
  <si>
    <t>艾伟</t>
  </si>
  <si>
    <t>[蒙阴]7天优品酒店(蒙阴蒙山路店)(71498364)</t>
  </si>
  <si>
    <t>优品大床房&lt;双人入住&gt;&lt;内宾&gt;&lt;预付&gt;&lt;双早&gt;</t>
  </si>
  <si>
    <t>王海永</t>
  </si>
  <si>
    <t>[朝阳]锦江之星(朝阳火车站店)(77393422)</t>
  </si>
  <si>
    <t>标准间B&lt;双人入住&gt;&lt;内宾&gt;&lt;预付&gt;&lt;双早&gt;</t>
  </si>
  <si>
    <t>张龙涛</t>
  </si>
  <si>
    <t>[宿迁]锦江之星(宿迁开发区西湖路店)(71450958)</t>
  </si>
  <si>
    <t>标准A&lt;双人入住&gt;&lt;内宾&gt;&lt;预付&gt;&lt;双早&gt;</t>
  </si>
  <si>
    <t>仲高露</t>
  </si>
  <si>
    <t>[银川]麗枫酒店(银川火车站万达店)(71012860)</t>
  </si>
  <si>
    <t>廖向荣</t>
  </si>
  <si>
    <t>[淮安]锦江之星(淮安经济开发区店)(73247227)</t>
  </si>
  <si>
    <t>商务A&lt;双人入住&gt;&lt;内宾&gt;&lt;预付&gt;&lt;双早&gt;</t>
  </si>
  <si>
    <t>仲星</t>
  </si>
  <si>
    <t>[深圳]维也纳3好酒店(深圳平湖富民路店)(78933278)</t>
  </si>
  <si>
    <t>标准单人间&lt;单人入住&gt;&lt;内宾&gt;&lt;预付&gt;&lt;单早&gt;</t>
  </si>
  <si>
    <t>李强</t>
  </si>
  <si>
    <t>[武汉]7天连锁酒店(武汉沌口体育中心地铁站江汉大学店)(66088743)</t>
  </si>
  <si>
    <t>经济房&lt;双人入住&gt;&lt;内宾&gt;&lt;预付&gt;&lt;无早&gt;</t>
  </si>
  <si>
    <t>梅佳良</t>
  </si>
  <si>
    <t>，</t>
  </si>
  <si>
    <t>A211221091959481</t>
  </si>
  <si>
    <t>CNY / HKD 当前参考汇率: 1.222349844</t>
  </si>
  <si>
    <t>总计： 7056.68 CNY/
8625.73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</si>
  <si>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</si>
  <si>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</si>
  <si>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</si>
  <si>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</si>
  <si>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</si>
  <si>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</si>
  <si>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</si>
  <si>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</si>
  <si>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</si>
  <si>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</si>
  <si>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</si>
  <si>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</si>
  <si>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</si>
  <si>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</si>
  <si>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</si>
  <si>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</si>
  <si>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</si>
  <si>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2021-12-17</t>
  </si>
  <si>
    <t>2345103</t>
  </si>
  <si>
    <t>7天连锁酒店(武汉沌口体育中心地铁站江汉大学店)</t>
  </si>
  <si>
    <t>2021-12-18</t>
  </si>
  <si>
    <t>退房日月结</t>
  </si>
  <si>
    <t>100.19</t>
  </si>
  <si>
    <t>RMB</t>
  </si>
  <si>
    <t>0</t>
  </si>
  <si>
    <t>0.00</t>
  </si>
  <si>
    <t>携程汇智国内直连</t>
  </si>
  <si>
    <t>2021-12-17 22:31:19</t>
  </si>
  <si>
    <t>否</t>
  </si>
  <si>
    <t>汇智国际旅游发展有限公司</t>
  </si>
  <si>
    <t>直连</t>
  </si>
  <si>
    <t>2345076</t>
  </si>
  <si>
    <t>维也纳3好酒店(深圳平湖富民路店)</t>
  </si>
  <si>
    <t>246.93</t>
  </si>
  <si>
    <t>2021-12-17 22:14:02</t>
  </si>
  <si>
    <t>2344991</t>
  </si>
  <si>
    <t>锦江之星（淮安经济开发区店）</t>
  </si>
  <si>
    <t>173.05</t>
  </si>
  <si>
    <t>2021-12-17 21:25:14</t>
  </si>
  <si>
    <t>2344693</t>
  </si>
  <si>
    <t>麗枫酒店(银川火车站万达店)</t>
  </si>
  <si>
    <t>303.60</t>
  </si>
  <si>
    <t>2021-12-17 18:48:25</t>
  </si>
  <si>
    <t>2344564</t>
  </si>
  <si>
    <t>锦江之星(宿迁开发区西湖路店)</t>
  </si>
  <si>
    <t>156.86</t>
  </si>
  <si>
    <t>2021-12-17 17:39:46</t>
  </si>
  <si>
    <t>2344455</t>
  </si>
  <si>
    <t>锦江之星（辽宁朝阳火车站店）</t>
  </si>
  <si>
    <t>131.56</t>
  </si>
  <si>
    <t>2021-12-17 16:28:22</t>
  </si>
  <si>
    <t>2344444</t>
  </si>
  <si>
    <t>7天优品酒店(蒙阴蒙山路店)</t>
  </si>
  <si>
    <t>164.96</t>
  </si>
  <si>
    <t>2021-12-17 16:17:07</t>
  </si>
  <si>
    <t>2344323</t>
  </si>
  <si>
    <t>柏曼酒店(昆明长水机场中心店)</t>
  </si>
  <si>
    <t>238.36</t>
  </si>
  <si>
    <t>2021-12-17 14:50:49</t>
  </si>
  <si>
    <t>2344207</t>
  </si>
  <si>
    <t>锦江之星（盘锦火车站店）</t>
  </si>
  <si>
    <t>140.67</t>
  </si>
  <si>
    <t>2021-12-17 13:00:00</t>
  </si>
  <si>
    <t>2344130</t>
  </si>
  <si>
    <t>7天优品酒店(聊城百货大楼金鼎购物中心店)</t>
  </si>
  <si>
    <t>2021-12-17 11:51:41</t>
  </si>
  <si>
    <t>2344091</t>
  </si>
  <si>
    <t>麗枫酒店·成都青白江凤凰湖店</t>
  </si>
  <si>
    <t>287.41</t>
  </si>
  <si>
    <t>2021-12-17 11:22:23</t>
  </si>
  <si>
    <t>2344090</t>
  </si>
  <si>
    <t>2021-12-17 11:22:22</t>
  </si>
  <si>
    <t>2344012</t>
  </si>
  <si>
    <t>锦江之星(连云港新浦公园步行街店)</t>
  </si>
  <si>
    <t>2021-12-17 10:26:13</t>
  </si>
  <si>
    <t>2344006</t>
  </si>
  <si>
    <t>锦江之星品尚酒店(新郑龙湖阳光大道店)</t>
  </si>
  <si>
    <t>214.54</t>
  </si>
  <si>
    <t>2021-12-17 10:23:16</t>
  </si>
  <si>
    <t>2343960</t>
  </si>
  <si>
    <t>锦江之星(武夷山店)</t>
  </si>
  <si>
    <t>206.45</t>
  </si>
  <si>
    <t>2021-12-17 09:28:51</t>
  </si>
  <si>
    <t>2343958</t>
  </si>
  <si>
    <t>7天优品酒店(淄博金晶大道万象汇店)</t>
  </si>
  <si>
    <t>118.40</t>
  </si>
  <si>
    <t>2021-12-17 09:27:21</t>
  </si>
  <si>
    <t>2343916</t>
  </si>
  <si>
    <t>宜尚酒店(钦州八大场馆店)</t>
  </si>
  <si>
    <t>267.65</t>
  </si>
  <si>
    <t>2021-12-17 08:35:25</t>
  </si>
  <si>
    <t>2021-12-16</t>
  </si>
  <si>
    <t>2343057</t>
  </si>
  <si>
    <t>凯里亚德酒店(长沙环保科技园店)</t>
  </si>
  <si>
    <t>578.86</t>
  </si>
  <si>
    <t>2021-12-16 16:46:20</t>
  </si>
  <si>
    <t>2342277</t>
  </si>
  <si>
    <t>维也纳酒店(贵阳机场路店)</t>
  </si>
  <si>
    <t>576.84</t>
  </si>
  <si>
    <t>2021-12-16 08:22:59</t>
  </si>
  <si>
    <t>2021-12-15</t>
  </si>
  <si>
    <t>2340809</t>
  </si>
  <si>
    <t>麗枫酒店·广州东晓南地铁站店</t>
  </si>
  <si>
    <t>2070.54</t>
  </si>
  <si>
    <t>2021-12-15 10:06:29</t>
  </si>
  <si>
    <t>2021-12-13</t>
  </si>
  <si>
    <t>2338121</t>
  </si>
  <si>
    <t>锦江之星品尚(烟台开发区五指山路店)</t>
  </si>
  <si>
    <t>470.58</t>
  </si>
  <si>
    <t>2021-12-13 09:02:59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</si>
</sst>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16974898474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44548</v>
      </c>
      <c r="H2" s="4">
        <v>1</v>
      </c>
      <c r="I2" s="4">
        <v>3</v>
      </c>
      <c r="J2" s="4">
        <v>3</v>
      </c>
      <c r="K2" s="4" t="s">
        <v>29</v>
      </c>
      <c r="L2" s="4">
        <v>470.58</v>
      </c>
      <c r="M2" s="4">
        <v>470.58</v>
      </c>
      <c r="N2" s="4" t="s">
        <v>30</v>
      </c>
      <c r="O2" s="4" t="s">
        <v>31</v>
      </c>
      <c r="P2" s="4" t="s">
        <v>32</v>
      </c>
      <c r="Q2" s="4">
        <v>0</v>
      </c>
      <c r="R2" s="6">
        <v>44543</v>
      </c>
      <c r="S2" s="5">
        <v>44551</v>
      </c>
      <c r="T2" s="4" t="s">
        <v>33</v>
      </c>
      <c r="U2" s="4">
        <v>470.58</v>
      </c>
      <c r="V2" s="4">
        <v>0</v>
      </c>
      <c r="W2" s="4">
        <v>0</v>
      </c>
    </row>
    <row r="3" s="4" customFormat="1" spans="1:24">
      <c r="A3" s="4">
        <v>16986630022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44545</v>
      </c>
      <c r="G3" s="5">
        <v>44548</v>
      </c>
      <c r="H3" s="4">
        <v>2</v>
      </c>
      <c r="I3" s="4">
        <v>3</v>
      </c>
      <c r="J3" s="4">
        <v>6</v>
      </c>
      <c r="K3" s="4" t="s">
        <v>29</v>
      </c>
      <c r="L3" s="4">
        <v>2070.54</v>
      </c>
      <c r="M3" s="4">
        <v>2070.54</v>
      </c>
      <c r="N3" s="4" t="s">
        <v>36</v>
      </c>
      <c r="O3" s="4" t="s">
        <v>31</v>
      </c>
      <c r="P3" s="4" t="s">
        <v>32</v>
      </c>
      <c r="Q3" s="4">
        <v>0</v>
      </c>
      <c r="R3" s="6">
        <v>44545</v>
      </c>
      <c r="S3" s="5">
        <v>44551</v>
      </c>
      <c r="T3" s="4" t="s">
        <v>33</v>
      </c>
      <c r="U3" s="4">
        <v>2070.54</v>
      </c>
      <c r="V3" s="4">
        <v>0</v>
      </c>
      <c r="W3" s="4">
        <v>0</v>
      </c>
      <c r="X3" s="4">
        <v>2340809</v>
      </c>
    </row>
    <row r="4" s="4" customFormat="1" spans="1:24">
      <c r="A4" s="4">
        <v>16992727153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44546</v>
      </c>
      <c r="G4" s="5">
        <v>44548</v>
      </c>
      <c r="H4" s="4">
        <v>1</v>
      </c>
      <c r="I4" s="4">
        <v>2</v>
      </c>
      <c r="J4" s="4">
        <v>2</v>
      </c>
      <c r="K4" s="4" t="s">
        <v>29</v>
      </c>
      <c r="L4" s="4">
        <v>576.84</v>
      </c>
      <c r="M4" s="4">
        <v>576.84</v>
      </c>
      <c r="N4" s="4" t="s">
        <v>39</v>
      </c>
      <c r="O4" s="4" t="s">
        <v>31</v>
      </c>
      <c r="P4" s="4" t="s">
        <v>32</v>
      </c>
      <c r="Q4" s="4">
        <v>0</v>
      </c>
      <c r="R4" s="6">
        <v>44546</v>
      </c>
      <c r="S4" s="5">
        <v>44551</v>
      </c>
      <c r="T4" s="4" t="s">
        <v>33</v>
      </c>
      <c r="U4" s="4">
        <v>576.84</v>
      </c>
      <c r="V4" s="4">
        <v>0</v>
      </c>
      <c r="W4" s="4">
        <v>0</v>
      </c>
      <c r="X4" s="4">
        <v>2342277</v>
      </c>
    </row>
    <row r="5" s="4" customFormat="1" spans="1:23">
      <c r="A5" s="4">
        <v>16995603736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44546</v>
      </c>
      <c r="G5" s="5">
        <v>44548</v>
      </c>
      <c r="H5" s="4">
        <v>1</v>
      </c>
      <c r="I5" s="4">
        <v>2</v>
      </c>
      <c r="J5" s="4">
        <v>2</v>
      </c>
      <c r="K5" s="4" t="s">
        <v>29</v>
      </c>
      <c r="L5" s="4">
        <v>578.86</v>
      </c>
      <c r="M5" s="4">
        <v>578.86</v>
      </c>
      <c r="N5" s="4" t="s">
        <v>42</v>
      </c>
      <c r="O5" s="4" t="s">
        <v>31</v>
      </c>
      <c r="P5" s="4" t="s">
        <v>32</v>
      </c>
      <c r="Q5" s="4">
        <v>0</v>
      </c>
      <c r="R5" s="6">
        <v>44546</v>
      </c>
      <c r="S5" s="5">
        <v>44551</v>
      </c>
      <c r="T5" s="4" t="s">
        <v>33</v>
      </c>
      <c r="U5" s="4">
        <v>578.86</v>
      </c>
      <c r="V5" s="4">
        <v>0</v>
      </c>
      <c r="W5" s="4">
        <v>0</v>
      </c>
    </row>
    <row r="6" s="4" customFormat="1" spans="1:24">
      <c r="A6" s="4">
        <v>16999373647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44547</v>
      </c>
      <c r="G6" s="5">
        <v>44548</v>
      </c>
      <c r="H6" s="4">
        <v>1</v>
      </c>
      <c r="I6" s="4">
        <v>1</v>
      </c>
      <c r="J6" s="4">
        <v>1</v>
      </c>
      <c r="K6" s="4" t="s">
        <v>29</v>
      </c>
      <c r="L6" s="4">
        <v>267.65</v>
      </c>
      <c r="M6" s="4">
        <v>267.65</v>
      </c>
      <c r="N6" s="4" t="s">
        <v>45</v>
      </c>
      <c r="O6" s="4" t="s">
        <v>31</v>
      </c>
      <c r="P6" s="4" t="s">
        <v>32</v>
      </c>
      <c r="Q6" s="4">
        <v>0</v>
      </c>
      <c r="R6" s="6">
        <v>44547</v>
      </c>
      <c r="S6" s="5">
        <v>44551</v>
      </c>
      <c r="T6" s="4" t="s">
        <v>33</v>
      </c>
      <c r="U6" s="4">
        <v>267.65</v>
      </c>
      <c r="V6" s="4">
        <v>0</v>
      </c>
      <c r="W6" s="4">
        <v>0</v>
      </c>
      <c r="X6" s="4">
        <v>2343916</v>
      </c>
    </row>
    <row r="7" s="4" customFormat="1" spans="1:24">
      <c r="A7" s="4">
        <v>16999492002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44547</v>
      </c>
      <c r="G7" s="5">
        <v>44548</v>
      </c>
      <c r="H7" s="4">
        <v>1</v>
      </c>
      <c r="I7" s="4">
        <v>1</v>
      </c>
      <c r="J7" s="4">
        <v>1</v>
      </c>
      <c r="K7" s="4" t="s">
        <v>29</v>
      </c>
      <c r="L7" s="4">
        <v>118.4</v>
      </c>
      <c r="M7" s="4">
        <v>118.4</v>
      </c>
      <c r="N7" s="4" t="s">
        <v>48</v>
      </c>
      <c r="O7" s="4" t="s">
        <v>31</v>
      </c>
      <c r="P7" s="4" t="s">
        <v>32</v>
      </c>
      <c r="Q7" s="4">
        <v>0</v>
      </c>
      <c r="R7" s="6">
        <v>44547</v>
      </c>
      <c r="S7" s="5">
        <v>44551</v>
      </c>
      <c r="T7" s="4" t="s">
        <v>33</v>
      </c>
      <c r="U7" s="4">
        <v>118.4</v>
      </c>
      <c r="V7" s="4">
        <v>0</v>
      </c>
      <c r="W7" s="4">
        <v>0</v>
      </c>
      <c r="X7" s="4">
        <v>2343958</v>
      </c>
    </row>
    <row r="8" s="4" customFormat="1" spans="1:24">
      <c r="A8" s="4">
        <v>16999495570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44547</v>
      </c>
      <c r="G8" s="5">
        <v>44548</v>
      </c>
      <c r="H8" s="4">
        <v>1</v>
      </c>
      <c r="I8" s="4">
        <v>1</v>
      </c>
      <c r="J8" s="4">
        <v>1</v>
      </c>
      <c r="K8" s="4" t="s">
        <v>29</v>
      </c>
      <c r="L8" s="4">
        <v>206.45</v>
      </c>
      <c r="M8" s="4">
        <v>206.45</v>
      </c>
      <c r="N8" s="4" t="s">
        <v>51</v>
      </c>
      <c r="O8" s="4" t="s">
        <v>31</v>
      </c>
      <c r="P8" s="4" t="s">
        <v>32</v>
      </c>
      <c r="Q8" s="4">
        <v>0</v>
      </c>
      <c r="R8" s="6">
        <v>44547</v>
      </c>
      <c r="S8" s="5">
        <v>44551</v>
      </c>
      <c r="T8" s="4" t="s">
        <v>33</v>
      </c>
      <c r="U8" s="4">
        <v>206.45</v>
      </c>
      <c r="V8" s="4">
        <v>0</v>
      </c>
      <c r="W8" s="4">
        <v>0</v>
      </c>
      <c r="X8" s="4">
        <v>2343960</v>
      </c>
    </row>
    <row r="9" s="4" customFormat="1" spans="1:24">
      <c r="A9" s="4">
        <v>16999653082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44547</v>
      </c>
      <c r="G9" s="5">
        <v>44548</v>
      </c>
      <c r="H9" s="4">
        <v>1</v>
      </c>
      <c r="I9" s="4">
        <v>1</v>
      </c>
      <c r="J9" s="4">
        <v>1</v>
      </c>
      <c r="K9" s="4" t="s">
        <v>29</v>
      </c>
      <c r="L9" s="4">
        <v>214.54</v>
      </c>
      <c r="M9" s="4">
        <v>214.54</v>
      </c>
      <c r="N9" s="4" t="s">
        <v>54</v>
      </c>
      <c r="O9" s="4" t="s">
        <v>31</v>
      </c>
      <c r="P9" s="4" t="s">
        <v>32</v>
      </c>
      <c r="Q9" s="4">
        <v>0</v>
      </c>
      <c r="R9" s="6">
        <v>44547</v>
      </c>
      <c r="S9" s="5">
        <v>44551</v>
      </c>
      <c r="T9" s="4" t="s">
        <v>33</v>
      </c>
      <c r="U9" s="4">
        <v>214.54</v>
      </c>
      <c r="V9" s="4">
        <v>0</v>
      </c>
      <c r="W9" s="4">
        <v>0</v>
      </c>
      <c r="X9" s="4">
        <v>2344006</v>
      </c>
    </row>
    <row r="10" s="4" customFormat="1" spans="1:24">
      <c r="A10" s="4">
        <v>16999661947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44547</v>
      </c>
      <c r="G10" s="5">
        <v>44548</v>
      </c>
      <c r="H10" s="4">
        <v>1</v>
      </c>
      <c r="I10" s="4">
        <v>1</v>
      </c>
      <c r="J10" s="4">
        <v>1</v>
      </c>
      <c r="K10" s="4" t="s">
        <v>29</v>
      </c>
      <c r="L10" s="4">
        <v>156.86</v>
      </c>
      <c r="M10" s="4">
        <v>156.86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44547</v>
      </c>
      <c r="S10" s="5">
        <v>44551</v>
      </c>
      <c r="T10" s="4" t="s">
        <v>33</v>
      </c>
      <c r="U10" s="4">
        <v>156.86</v>
      </c>
      <c r="V10" s="4">
        <v>0</v>
      </c>
      <c r="W10" s="4">
        <v>0</v>
      </c>
      <c r="X10" s="4">
        <v>2344012</v>
      </c>
    </row>
    <row r="11" s="4" customFormat="1" spans="1:24">
      <c r="A11" s="4">
        <v>16999861460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44547</v>
      </c>
      <c r="G11" s="5">
        <v>44548</v>
      </c>
      <c r="H11" s="4">
        <v>1</v>
      </c>
      <c r="I11" s="4">
        <v>1</v>
      </c>
      <c r="J11" s="4">
        <v>1</v>
      </c>
      <c r="K11" s="4" t="s">
        <v>29</v>
      </c>
      <c r="L11" s="4">
        <v>287.41</v>
      </c>
      <c r="M11" s="4">
        <v>287.41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44547</v>
      </c>
      <c r="S11" s="5">
        <v>44551</v>
      </c>
      <c r="T11" s="4" t="s">
        <v>33</v>
      </c>
      <c r="U11" s="4">
        <v>287.41</v>
      </c>
      <c r="V11" s="4">
        <v>0</v>
      </c>
      <c r="W11" s="4">
        <v>0</v>
      </c>
      <c r="X11" s="4">
        <v>2344090</v>
      </c>
    </row>
    <row r="12" s="4" customFormat="1" spans="1:24">
      <c r="A12" s="4">
        <v>16999858849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44547</v>
      </c>
      <c r="G12" s="5">
        <v>44548</v>
      </c>
      <c r="H12" s="4">
        <v>1</v>
      </c>
      <c r="I12" s="4">
        <v>1</v>
      </c>
      <c r="J12" s="4">
        <v>1</v>
      </c>
      <c r="K12" s="4" t="s">
        <v>29</v>
      </c>
      <c r="L12" s="4">
        <v>287.41</v>
      </c>
      <c r="M12" s="4">
        <v>287.41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44547</v>
      </c>
      <c r="S12" s="5">
        <v>44551</v>
      </c>
      <c r="T12" s="4" t="s">
        <v>33</v>
      </c>
      <c r="U12" s="4">
        <v>287.41</v>
      </c>
      <c r="V12" s="4">
        <v>0</v>
      </c>
      <c r="W12" s="4">
        <v>0</v>
      </c>
      <c r="X12" s="4">
        <v>2344091</v>
      </c>
    </row>
    <row r="13" s="4" customFormat="1" spans="1:23">
      <c r="A13" s="4">
        <v>16999995447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44547</v>
      </c>
      <c r="G13" s="5">
        <v>44548</v>
      </c>
      <c r="H13" s="4">
        <v>1</v>
      </c>
      <c r="I13" s="4">
        <v>1</v>
      </c>
      <c r="J13" s="4">
        <v>1</v>
      </c>
      <c r="K13" s="4" t="s">
        <v>29</v>
      </c>
      <c r="L13" s="4">
        <v>164.96</v>
      </c>
      <c r="M13" s="4">
        <v>164.96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44547</v>
      </c>
      <c r="S13" s="5">
        <v>44551</v>
      </c>
      <c r="T13" s="4" t="s">
        <v>33</v>
      </c>
      <c r="U13" s="4">
        <v>164.96</v>
      </c>
      <c r="V13" s="4">
        <v>0</v>
      </c>
      <c r="W13" s="4">
        <v>0</v>
      </c>
    </row>
    <row r="14" s="4" customFormat="1" spans="1:24">
      <c r="A14" s="4">
        <v>17000306959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44547</v>
      </c>
      <c r="G14" s="5">
        <v>44548</v>
      </c>
      <c r="H14" s="4">
        <v>1</v>
      </c>
      <c r="I14" s="4">
        <v>1</v>
      </c>
      <c r="J14" s="4">
        <v>1</v>
      </c>
      <c r="K14" s="4" t="s">
        <v>29</v>
      </c>
      <c r="L14" s="4">
        <v>140.67</v>
      </c>
      <c r="M14" s="4">
        <v>140.67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44547</v>
      </c>
      <c r="S14" s="5">
        <v>44551</v>
      </c>
      <c r="T14" s="4" t="s">
        <v>33</v>
      </c>
      <c r="U14" s="4">
        <v>140.67</v>
      </c>
      <c r="V14" s="4">
        <v>0</v>
      </c>
      <c r="W14" s="4">
        <v>0</v>
      </c>
      <c r="X14" s="4">
        <v>2344207</v>
      </c>
    </row>
    <row r="15" s="4" customFormat="1" spans="1:24">
      <c r="A15" s="4">
        <v>17000786844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44547</v>
      </c>
      <c r="G15" s="5">
        <v>44548</v>
      </c>
      <c r="H15" s="4">
        <v>1</v>
      </c>
      <c r="I15" s="4">
        <v>1</v>
      </c>
      <c r="J15" s="4">
        <v>1</v>
      </c>
      <c r="K15" s="4" t="s">
        <v>29</v>
      </c>
      <c r="L15" s="4">
        <v>238.36</v>
      </c>
      <c r="M15" s="4">
        <v>238.36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44547</v>
      </c>
      <c r="S15" s="5">
        <v>44551</v>
      </c>
      <c r="T15" s="4" t="s">
        <v>33</v>
      </c>
      <c r="U15" s="4">
        <v>238.36</v>
      </c>
      <c r="V15" s="4">
        <v>0</v>
      </c>
      <c r="W15" s="4">
        <v>0</v>
      </c>
      <c r="X15" s="4">
        <v>2344323</v>
      </c>
    </row>
    <row r="16" s="4" customFormat="1" spans="1:24">
      <c r="A16" s="4">
        <v>17001150656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44547</v>
      </c>
      <c r="G16" s="5">
        <v>44548</v>
      </c>
      <c r="H16" s="4">
        <v>1</v>
      </c>
      <c r="I16" s="4">
        <v>1</v>
      </c>
      <c r="J16" s="4">
        <v>1</v>
      </c>
      <c r="K16" s="4" t="s">
        <v>29</v>
      </c>
      <c r="L16" s="4">
        <v>164.96</v>
      </c>
      <c r="M16" s="4">
        <v>164.96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44547</v>
      </c>
      <c r="S16" s="5">
        <v>44551</v>
      </c>
      <c r="T16" s="4" t="s">
        <v>33</v>
      </c>
      <c r="U16" s="4">
        <v>164.96</v>
      </c>
      <c r="V16" s="4">
        <v>0</v>
      </c>
      <c r="W16" s="4">
        <v>0</v>
      </c>
      <c r="X16" s="4">
        <v>2344444</v>
      </c>
    </row>
    <row r="17" s="4" customFormat="1" spans="1:24">
      <c r="A17" s="4">
        <v>17001130548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44547</v>
      </c>
      <c r="G17" s="5">
        <v>44548</v>
      </c>
      <c r="H17" s="4">
        <v>1</v>
      </c>
      <c r="I17" s="4">
        <v>1</v>
      </c>
      <c r="J17" s="4">
        <v>1</v>
      </c>
      <c r="K17" s="4" t="s">
        <v>29</v>
      </c>
      <c r="L17" s="4">
        <v>131.56</v>
      </c>
      <c r="M17" s="4">
        <v>131.56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44547</v>
      </c>
      <c r="S17" s="5">
        <v>44551</v>
      </c>
      <c r="T17" s="4" t="s">
        <v>33</v>
      </c>
      <c r="U17" s="4">
        <v>131.56</v>
      </c>
      <c r="V17" s="4">
        <v>0</v>
      </c>
      <c r="W17" s="4">
        <v>0</v>
      </c>
      <c r="X17" s="4">
        <v>2344455</v>
      </c>
    </row>
    <row r="18" s="4" customFormat="1" spans="1:23">
      <c r="A18" s="4">
        <v>17001432195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44547</v>
      </c>
      <c r="G18" s="5">
        <v>44548</v>
      </c>
      <c r="H18" s="4">
        <v>1</v>
      </c>
      <c r="I18" s="4">
        <v>1</v>
      </c>
      <c r="J18" s="4">
        <v>1</v>
      </c>
      <c r="K18" s="4" t="s">
        <v>29</v>
      </c>
      <c r="L18" s="4">
        <v>156.86</v>
      </c>
      <c r="M18" s="4">
        <v>156.86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44547</v>
      </c>
      <c r="S18" s="5">
        <v>44551</v>
      </c>
      <c r="T18" s="4" t="s">
        <v>33</v>
      </c>
      <c r="U18" s="4">
        <v>156.86</v>
      </c>
      <c r="V18" s="4">
        <v>0</v>
      </c>
      <c r="W18" s="4">
        <v>0</v>
      </c>
    </row>
    <row r="19" s="4" customFormat="1" spans="1:24">
      <c r="A19" s="4">
        <v>17001745656</v>
      </c>
      <c r="B19" s="4" t="s">
        <v>25</v>
      </c>
      <c r="C19" s="4" t="s">
        <v>26</v>
      </c>
      <c r="D19" s="4" t="s">
        <v>80</v>
      </c>
      <c r="E19" s="4" t="s">
        <v>35</v>
      </c>
      <c r="F19" s="5">
        <v>44547</v>
      </c>
      <c r="G19" s="5">
        <v>44548</v>
      </c>
      <c r="H19" s="4">
        <v>1</v>
      </c>
      <c r="I19" s="4">
        <v>1</v>
      </c>
      <c r="J19" s="4">
        <v>1</v>
      </c>
      <c r="K19" s="4" t="s">
        <v>29</v>
      </c>
      <c r="L19" s="4">
        <v>303.6</v>
      </c>
      <c r="M19" s="4">
        <v>303.6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44547</v>
      </c>
      <c r="S19" s="5">
        <v>44551</v>
      </c>
      <c r="T19" s="4" t="s">
        <v>33</v>
      </c>
      <c r="U19" s="4">
        <v>303.6</v>
      </c>
      <c r="V19" s="4">
        <v>0</v>
      </c>
      <c r="W19" s="4">
        <v>0</v>
      </c>
      <c r="X19" s="4">
        <v>2344693</v>
      </c>
    </row>
    <row r="20" s="4" customFormat="1" spans="1:24">
      <c r="A20" s="4">
        <v>17004167353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44547</v>
      </c>
      <c r="G20" s="5">
        <v>44548</v>
      </c>
      <c r="H20" s="4">
        <v>1</v>
      </c>
      <c r="I20" s="4">
        <v>1</v>
      </c>
      <c r="J20" s="4">
        <v>1</v>
      </c>
      <c r="K20" s="4" t="s">
        <v>29</v>
      </c>
      <c r="L20" s="4">
        <v>173.05</v>
      </c>
      <c r="M20" s="4">
        <v>173.05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44547</v>
      </c>
      <c r="S20" s="5">
        <v>44551</v>
      </c>
      <c r="T20" s="4" t="s">
        <v>33</v>
      </c>
      <c r="U20" s="4">
        <v>173.05</v>
      </c>
      <c r="V20" s="4">
        <v>0</v>
      </c>
      <c r="W20" s="4">
        <v>0</v>
      </c>
      <c r="X20" s="4">
        <v>2344991</v>
      </c>
    </row>
    <row r="21" s="4" customFormat="1" spans="1:24">
      <c r="A21" s="4">
        <v>17004397183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44547</v>
      </c>
      <c r="G21" s="5">
        <v>44548</v>
      </c>
      <c r="H21" s="4">
        <v>1</v>
      </c>
      <c r="I21" s="4">
        <v>1</v>
      </c>
      <c r="J21" s="4">
        <v>1</v>
      </c>
      <c r="K21" s="4" t="s">
        <v>29</v>
      </c>
      <c r="L21" s="4">
        <v>246.93</v>
      </c>
      <c r="M21" s="4">
        <v>246.93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44547</v>
      </c>
      <c r="S21" s="5">
        <v>44551</v>
      </c>
      <c r="T21" s="4" t="s">
        <v>33</v>
      </c>
      <c r="U21" s="4">
        <v>246.93</v>
      </c>
      <c r="V21" s="4">
        <v>0</v>
      </c>
      <c r="W21" s="4">
        <v>0</v>
      </c>
      <c r="X21" s="4">
        <v>2345076</v>
      </c>
    </row>
    <row r="22" s="4" customFormat="1" spans="1:24">
      <c r="A22" s="4">
        <v>17004477213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44547</v>
      </c>
      <c r="G22" s="5">
        <v>44548</v>
      </c>
      <c r="H22" s="4">
        <v>1</v>
      </c>
      <c r="I22" s="4">
        <v>1</v>
      </c>
      <c r="J22" s="4">
        <v>1</v>
      </c>
      <c r="K22" s="4" t="s">
        <v>29</v>
      </c>
      <c r="L22" s="4">
        <v>100.19</v>
      </c>
      <c r="M22" s="4">
        <v>100.19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44547</v>
      </c>
      <c r="S22" s="5">
        <v>44551</v>
      </c>
      <c r="T22" s="4" t="s">
        <v>33</v>
      </c>
      <c r="U22" s="4">
        <v>100.19</v>
      </c>
      <c r="V22" s="4">
        <v>0</v>
      </c>
      <c r="W22" s="4">
        <v>0</v>
      </c>
      <c r="X22" s="4">
        <v>2345103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G32" sqref="G32"/>
    </sheetView>
  </sheetViews>
  <sheetFormatPr defaultColWidth="9" defaultRowHeight="13.5"/>
  <cols>
    <col min="1" max="1" width="12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4">
        <v>16974898474</v>
      </c>
      <c r="B2" s="5">
        <v>44545</v>
      </c>
      <c r="C2" s="5">
        <v>44548</v>
      </c>
      <c r="D2" s="4">
        <v>470.58</v>
      </c>
      <c r="E2" s="4" t="str">
        <f>VLOOKUP(A2,HOP!A:L,12,0)</f>
        <v>470.58</v>
      </c>
      <c r="F2" s="4" t="str">
        <f>VLOOKUP(A2,HOP!A:C,3,0)</f>
        <v>2338121</v>
      </c>
      <c r="G2" s="4">
        <f>D2-E2</f>
        <v>0</v>
      </c>
      <c r="H2" s="4" t="str">
        <f>$H$1&amp;F2</f>
        <v>，2338121</v>
      </c>
      <c r="I2" s="4" t="str">
        <f>VLOOKUP(A2,HOP!A:T,20,0)</f>
        <v>直连</v>
      </c>
    </row>
    <row r="3" s="4" customFormat="1" spans="1:9">
      <c r="A3" s="4">
        <v>16986630022</v>
      </c>
      <c r="B3" s="5">
        <v>44545</v>
      </c>
      <c r="C3" s="5">
        <v>44548</v>
      </c>
      <c r="D3" s="4">
        <v>2070.54</v>
      </c>
      <c r="E3" s="4" t="str">
        <f>VLOOKUP(A3,HOP!A:L,12,0)</f>
        <v>2070.54</v>
      </c>
      <c r="F3" s="4" t="str">
        <f>VLOOKUP(A3,HOP!A:C,3,0)</f>
        <v>2340809</v>
      </c>
      <c r="G3" s="4">
        <f t="shared" ref="G3:G22" si="0">D3-E3</f>
        <v>0</v>
      </c>
      <c r="H3" s="4" t="str">
        <f t="shared" ref="H3:H22" si="1">$H$1&amp;F3</f>
        <v>，2340809</v>
      </c>
      <c r="I3" s="4" t="str">
        <f>VLOOKUP(A3,HOP!A:T,20,0)</f>
        <v>直连</v>
      </c>
    </row>
    <row r="4" s="4" customFormat="1" spans="1:9">
      <c r="A4" s="4">
        <v>16992727153</v>
      </c>
      <c r="B4" s="5">
        <v>44546</v>
      </c>
      <c r="C4" s="5">
        <v>44548</v>
      </c>
      <c r="D4" s="4">
        <v>576.84</v>
      </c>
      <c r="E4" s="4" t="str">
        <f>VLOOKUP(A4,HOP!A:L,12,0)</f>
        <v>576.84</v>
      </c>
      <c r="F4" s="4" t="str">
        <f>VLOOKUP(A4,HOP!A:C,3,0)</f>
        <v>2342277</v>
      </c>
      <c r="G4" s="4">
        <f t="shared" si="0"/>
        <v>0</v>
      </c>
      <c r="H4" s="4" t="str">
        <f t="shared" si="1"/>
        <v>，2342277</v>
      </c>
      <c r="I4" s="4" t="str">
        <f>VLOOKUP(A4,HOP!A:T,20,0)</f>
        <v>直连</v>
      </c>
    </row>
    <row r="5" s="4" customFormat="1" spans="1:9">
      <c r="A5" s="4">
        <v>16995603736</v>
      </c>
      <c r="B5" s="5">
        <v>44546</v>
      </c>
      <c r="C5" s="5">
        <v>44548</v>
      </c>
      <c r="D5" s="4">
        <v>578.86</v>
      </c>
      <c r="E5" s="4" t="str">
        <f>VLOOKUP(A5,HOP!A:L,12,0)</f>
        <v>578.86</v>
      </c>
      <c r="F5" s="4" t="str">
        <f>VLOOKUP(A5,HOP!A:C,3,0)</f>
        <v>2343057</v>
      </c>
      <c r="G5" s="4">
        <f t="shared" si="0"/>
        <v>0</v>
      </c>
      <c r="H5" s="4" t="str">
        <f t="shared" si="1"/>
        <v>，2343057</v>
      </c>
      <c r="I5" s="4" t="str">
        <f>VLOOKUP(A5,HOP!A:T,20,0)</f>
        <v>直连</v>
      </c>
    </row>
    <row r="6" s="4" customFormat="1" spans="1:9">
      <c r="A6" s="4">
        <v>16999373647</v>
      </c>
      <c r="B6" s="5">
        <v>44547</v>
      </c>
      <c r="C6" s="5">
        <v>44548</v>
      </c>
      <c r="D6" s="4">
        <v>267.65</v>
      </c>
      <c r="E6" s="4" t="str">
        <f>VLOOKUP(A6,HOP!A:L,12,0)</f>
        <v>267.65</v>
      </c>
      <c r="F6" s="4" t="str">
        <f>VLOOKUP(A6,HOP!A:C,3,0)</f>
        <v>2343916</v>
      </c>
      <c r="G6" s="4">
        <f t="shared" si="0"/>
        <v>0</v>
      </c>
      <c r="H6" s="4" t="str">
        <f t="shared" si="1"/>
        <v>，2343916</v>
      </c>
      <c r="I6" s="4" t="str">
        <f>VLOOKUP(A6,HOP!A:T,20,0)</f>
        <v>直连</v>
      </c>
    </row>
    <row r="7" s="4" customFormat="1" spans="1:9">
      <c r="A7" s="4">
        <v>16999492002</v>
      </c>
      <c r="B7" s="5">
        <v>44547</v>
      </c>
      <c r="C7" s="5">
        <v>44548</v>
      </c>
      <c r="D7" s="4">
        <v>118.4</v>
      </c>
      <c r="E7" s="4" t="str">
        <f>VLOOKUP(A7,HOP!A:L,12,0)</f>
        <v>118.40</v>
      </c>
      <c r="F7" s="4" t="str">
        <f>VLOOKUP(A7,HOP!A:C,3,0)</f>
        <v>2343958</v>
      </c>
      <c r="G7" s="4">
        <f t="shared" si="0"/>
        <v>0</v>
      </c>
      <c r="H7" s="4" t="str">
        <f t="shared" si="1"/>
        <v>，2343958</v>
      </c>
      <c r="I7" s="4" t="str">
        <f>VLOOKUP(A7,HOP!A:T,20,0)</f>
        <v>直连</v>
      </c>
    </row>
    <row r="8" s="4" customFormat="1" spans="1:9">
      <c r="A8" s="4">
        <v>16999495570</v>
      </c>
      <c r="B8" s="5">
        <v>44547</v>
      </c>
      <c r="C8" s="5">
        <v>44548</v>
      </c>
      <c r="D8" s="4">
        <v>206.45</v>
      </c>
      <c r="E8" s="4" t="str">
        <f>VLOOKUP(A8,HOP!A:L,12,0)</f>
        <v>206.45</v>
      </c>
      <c r="F8" s="4" t="str">
        <f>VLOOKUP(A8,HOP!A:C,3,0)</f>
        <v>2343960</v>
      </c>
      <c r="G8" s="4">
        <f t="shared" si="0"/>
        <v>0</v>
      </c>
      <c r="H8" s="4" t="str">
        <f t="shared" si="1"/>
        <v>，2343960</v>
      </c>
      <c r="I8" s="4" t="str">
        <f>VLOOKUP(A8,HOP!A:T,20,0)</f>
        <v>直连</v>
      </c>
    </row>
    <row r="9" s="4" customFormat="1" spans="1:9">
      <c r="A9" s="4">
        <v>16999653082</v>
      </c>
      <c r="B9" s="5">
        <v>44547</v>
      </c>
      <c r="C9" s="5">
        <v>44548</v>
      </c>
      <c r="D9" s="4">
        <v>214.54</v>
      </c>
      <c r="E9" s="4" t="str">
        <f>VLOOKUP(A9,HOP!A:L,12,0)</f>
        <v>214.54</v>
      </c>
      <c r="F9" s="4" t="str">
        <f>VLOOKUP(A9,HOP!A:C,3,0)</f>
        <v>2344006</v>
      </c>
      <c r="G9" s="4">
        <f t="shared" si="0"/>
        <v>0</v>
      </c>
      <c r="H9" s="4" t="str">
        <f t="shared" si="1"/>
        <v>，2344006</v>
      </c>
      <c r="I9" s="4" t="str">
        <f>VLOOKUP(A9,HOP!A:T,20,0)</f>
        <v>直连</v>
      </c>
    </row>
    <row r="10" s="4" customFormat="1" spans="1:9">
      <c r="A10" s="4">
        <v>16999661947</v>
      </c>
      <c r="B10" s="5">
        <v>44547</v>
      </c>
      <c r="C10" s="5">
        <v>44548</v>
      </c>
      <c r="D10" s="4">
        <v>156.86</v>
      </c>
      <c r="E10" s="4" t="str">
        <f>VLOOKUP(A10,HOP!A:L,12,0)</f>
        <v>156.86</v>
      </c>
      <c r="F10" s="4" t="str">
        <f>VLOOKUP(A10,HOP!A:C,3,0)</f>
        <v>2344012</v>
      </c>
      <c r="G10" s="4">
        <f t="shared" si="0"/>
        <v>0</v>
      </c>
      <c r="H10" s="4" t="str">
        <f t="shared" si="1"/>
        <v>，2344012</v>
      </c>
      <c r="I10" s="4" t="str">
        <f>VLOOKUP(A10,HOP!A:T,20,0)</f>
        <v>直连</v>
      </c>
    </row>
    <row r="11" s="4" customFormat="1" spans="1:9">
      <c r="A11" s="4">
        <v>16999861460</v>
      </c>
      <c r="B11" s="5">
        <v>44547</v>
      </c>
      <c r="C11" s="5">
        <v>44548</v>
      </c>
      <c r="D11" s="4">
        <v>287.41</v>
      </c>
      <c r="E11" s="4" t="str">
        <f>VLOOKUP(A11,HOP!A:L,12,0)</f>
        <v>287.41</v>
      </c>
      <c r="F11" s="4" t="str">
        <f>VLOOKUP(A11,HOP!A:C,3,0)</f>
        <v>2344090</v>
      </c>
      <c r="G11" s="4">
        <f t="shared" si="0"/>
        <v>0</v>
      </c>
      <c r="H11" s="4" t="str">
        <f t="shared" si="1"/>
        <v>，2344090</v>
      </c>
      <c r="I11" s="4" t="str">
        <f>VLOOKUP(A11,HOP!A:T,20,0)</f>
        <v>直连</v>
      </c>
    </row>
    <row r="12" s="4" customFormat="1" spans="1:9">
      <c r="A12" s="4">
        <v>16999858849</v>
      </c>
      <c r="B12" s="5">
        <v>44547</v>
      </c>
      <c r="C12" s="5">
        <v>44548</v>
      </c>
      <c r="D12" s="4">
        <v>287.41</v>
      </c>
      <c r="E12" s="4" t="str">
        <f>VLOOKUP(A12,HOP!A:L,12,0)</f>
        <v>287.41</v>
      </c>
      <c r="F12" s="4" t="str">
        <f>VLOOKUP(A12,HOP!A:C,3,0)</f>
        <v>2344091</v>
      </c>
      <c r="G12" s="4">
        <f t="shared" si="0"/>
        <v>0</v>
      </c>
      <c r="H12" s="4" t="str">
        <f t="shared" si="1"/>
        <v>，2344091</v>
      </c>
      <c r="I12" s="4" t="str">
        <f>VLOOKUP(A12,HOP!A:T,20,0)</f>
        <v>直连</v>
      </c>
    </row>
    <row r="13" s="4" customFormat="1" spans="1:9">
      <c r="A13" s="4">
        <v>16999995447</v>
      </c>
      <c r="B13" s="5">
        <v>44547</v>
      </c>
      <c r="C13" s="5">
        <v>44548</v>
      </c>
      <c r="D13" s="4">
        <v>164.96</v>
      </c>
      <c r="E13" s="4" t="str">
        <f>VLOOKUP(A13,HOP!A:L,12,0)</f>
        <v>164.96</v>
      </c>
      <c r="F13" s="4" t="str">
        <f>VLOOKUP(A13,HOP!A:C,3,0)</f>
        <v>2344130</v>
      </c>
      <c r="G13" s="4">
        <f t="shared" si="0"/>
        <v>0</v>
      </c>
      <c r="H13" s="4" t="str">
        <f t="shared" si="1"/>
        <v>，2344130</v>
      </c>
      <c r="I13" s="4" t="str">
        <f>VLOOKUP(A13,HOP!A:T,20,0)</f>
        <v>直连</v>
      </c>
    </row>
    <row r="14" s="4" customFormat="1" spans="1:9">
      <c r="A14" s="4">
        <v>17000306959</v>
      </c>
      <c r="B14" s="5">
        <v>44547</v>
      </c>
      <c r="C14" s="5">
        <v>44548</v>
      </c>
      <c r="D14" s="4">
        <v>140.67</v>
      </c>
      <c r="E14" s="4" t="str">
        <f>VLOOKUP(A14,HOP!A:L,12,0)</f>
        <v>140.67</v>
      </c>
      <c r="F14" s="4" t="str">
        <f>VLOOKUP(A14,HOP!A:C,3,0)</f>
        <v>2344207</v>
      </c>
      <c r="G14" s="4">
        <f t="shared" si="0"/>
        <v>0</v>
      </c>
      <c r="H14" s="4" t="str">
        <f t="shared" si="1"/>
        <v>，2344207</v>
      </c>
      <c r="I14" s="4" t="str">
        <f>VLOOKUP(A14,HOP!A:T,20,0)</f>
        <v>直连</v>
      </c>
    </row>
    <row r="15" s="4" customFormat="1" spans="1:9">
      <c r="A15" s="4">
        <v>17000786844</v>
      </c>
      <c r="B15" s="5">
        <v>44547</v>
      </c>
      <c r="C15" s="5">
        <v>44548</v>
      </c>
      <c r="D15" s="4">
        <v>238.36</v>
      </c>
      <c r="E15" s="4" t="str">
        <f>VLOOKUP(A15,HOP!A:L,12,0)</f>
        <v>238.36</v>
      </c>
      <c r="F15" s="4" t="str">
        <f>VLOOKUP(A15,HOP!A:C,3,0)</f>
        <v>2344323</v>
      </c>
      <c r="G15" s="4">
        <f t="shared" si="0"/>
        <v>0</v>
      </c>
      <c r="H15" s="4" t="str">
        <f t="shared" si="1"/>
        <v>，2344323</v>
      </c>
      <c r="I15" s="4" t="str">
        <f>VLOOKUP(A15,HOP!A:T,20,0)</f>
        <v>直连</v>
      </c>
    </row>
    <row r="16" s="4" customFormat="1" spans="1:9">
      <c r="A16" s="4">
        <v>17001150656</v>
      </c>
      <c r="B16" s="5">
        <v>44547</v>
      </c>
      <c r="C16" s="5">
        <v>44548</v>
      </c>
      <c r="D16" s="4">
        <v>164.96</v>
      </c>
      <c r="E16" s="4" t="str">
        <f>VLOOKUP(A16,HOP!A:L,12,0)</f>
        <v>164.96</v>
      </c>
      <c r="F16" s="4" t="str">
        <f>VLOOKUP(A16,HOP!A:C,3,0)</f>
        <v>2344444</v>
      </c>
      <c r="G16" s="4">
        <f t="shared" si="0"/>
        <v>0</v>
      </c>
      <c r="H16" s="4" t="str">
        <f t="shared" si="1"/>
        <v>，2344444</v>
      </c>
      <c r="I16" s="4" t="str">
        <f>VLOOKUP(A16,HOP!A:T,20,0)</f>
        <v>直连</v>
      </c>
    </row>
    <row r="17" s="4" customFormat="1" spans="1:9">
      <c r="A17" s="4">
        <v>17001130548</v>
      </c>
      <c r="B17" s="5">
        <v>44547</v>
      </c>
      <c r="C17" s="5">
        <v>44548</v>
      </c>
      <c r="D17" s="4">
        <v>131.56</v>
      </c>
      <c r="E17" s="4" t="str">
        <f>VLOOKUP(A17,HOP!A:L,12,0)</f>
        <v>131.56</v>
      </c>
      <c r="F17" s="4" t="str">
        <f>VLOOKUP(A17,HOP!A:C,3,0)</f>
        <v>2344455</v>
      </c>
      <c r="G17" s="4">
        <f t="shared" si="0"/>
        <v>0</v>
      </c>
      <c r="H17" s="4" t="str">
        <f t="shared" si="1"/>
        <v>，2344455</v>
      </c>
      <c r="I17" s="4" t="str">
        <f>VLOOKUP(A17,HOP!A:T,20,0)</f>
        <v>直连</v>
      </c>
    </row>
    <row r="18" s="4" customFormat="1" spans="1:9">
      <c r="A18" s="4">
        <v>17001432195</v>
      </c>
      <c r="B18" s="5">
        <v>44547</v>
      </c>
      <c r="C18" s="5">
        <v>44548</v>
      </c>
      <c r="D18" s="4">
        <v>156.86</v>
      </c>
      <c r="E18" s="4" t="str">
        <f>VLOOKUP(A18,HOP!A:L,12,0)</f>
        <v>156.86</v>
      </c>
      <c r="F18" s="4" t="str">
        <f>VLOOKUP(A18,HOP!A:C,3,0)</f>
        <v>2344564</v>
      </c>
      <c r="G18" s="4">
        <f t="shared" si="0"/>
        <v>0</v>
      </c>
      <c r="H18" s="4" t="str">
        <f t="shared" si="1"/>
        <v>，2344564</v>
      </c>
      <c r="I18" s="4" t="str">
        <f>VLOOKUP(A18,HOP!A:T,20,0)</f>
        <v>直连</v>
      </c>
    </row>
    <row r="19" s="4" customFormat="1" spans="1:9">
      <c r="A19" s="4">
        <v>17001745656</v>
      </c>
      <c r="B19" s="5">
        <v>44547</v>
      </c>
      <c r="C19" s="5">
        <v>44548</v>
      </c>
      <c r="D19" s="4">
        <v>303.6</v>
      </c>
      <c r="E19" s="4" t="str">
        <f>VLOOKUP(A19,HOP!A:L,12,0)</f>
        <v>303.60</v>
      </c>
      <c r="F19" s="4" t="str">
        <f>VLOOKUP(A19,HOP!A:C,3,0)</f>
        <v>2344693</v>
      </c>
      <c r="G19" s="4">
        <f t="shared" si="0"/>
        <v>0</v>
      </c>
      <c r="H19" s="4" t="str">
        <f t="shared" si="1"/>
        <v>，2344693</v>
      </c>
      <c r="I19" s="4" t="str">
        <f>VLOOKUP(A19,HOP!A:T,20,0)</f>
        <v>直连</v>
      </c>
    </row>
    <row r="20" s="4" customFormat="1" spans="1:9">
      <c r="A20" s="4">
        <v>17004167353</v>
      </c>
      <c r="B20" s="5">
        <v>44547</v>
      </c>
      <c r="C20" s="5">
        <v>44548</v>
      </c>
      <c r="D20" s="4">
        <v>173.05</v>
      </c>
      <c r="E20" s="4" t="str">
        <f>VLOOKUP(A20,HOP!A:L,12,0)</f>
        <v>173.05</v>
      </c>
      <c r="F20" s="4" t="str">
        <f>VLOOKUP(A20,HOP!A:C,3,0)</f>
        <v>2344991</v>
      </c>
      <c r="G20" s="4">
        <f t="shared" si="0"/>
        <v>0</v>
      </c>
      <c r="H20" s="4" t="str">
        <f t="shared" si="1"/>
        <v>，2344991</v>
      </c>
      <c r="I20" s="4" t="str">
        <f>VLOOKUP(A20,HOP!A:T,20,0)</f>
        <v>直连</v>
      </c>
    </row>
    <row r="21" s="4" customFormat="1" spans="1:9">
      <c r="A21" s="4">
        <v>17004397183</v>
      </c>
      <c r="B21" s="5">
        <v>44547</v>
      </c>
      <c r="C21" s="5">
        <v>44548</v>
      </c>
      <c r="D21" s="4">
        <v>246.93</v>
      </c>
      <c r="E21" s="4" t="str">
        <f>VLOOKUP(A21,HOP!A:L,12,0)</f>
        <v>246.93</v>
      </c>
      <c r="F21" s="4" t="str">
        <f>VLOOKUP(A21,HOP!A:C,3,0)</f>
        <v>2345076</v>
      </c>
      <c r="G21" s="4">
        <f t="shared" si="0"/>
        <v>0</v>
      </c>
      <c r="H21" s="4" t="str">
        <f t="shared" si="1"/>
        <v>，2345076</v>
      </c>
      <c r="I21" s="4" t="str">
        <f>VLOOKUP(A21,HOP!A:T,20,0)</f>
        <v>直连</v>
      </c>
    </row>
    <row r="22" s="4" customFormat="1" spans="1:9">
      <c r="A22" s="4">
        <v>17004477213</v>
      </c>
      <c r="B22" s="5">
        <v>44547</v>
      </c>
      <c r="C22" s="5">
        <v>44548</v>
      </c>
      <c r="D22" s="4">
        <v>100.19</v>
      </c>
      <c r="E22" s="4" t="str">
        <f>VLOOKUP(A22,HOP!A:L,12,0)</f>
        <v>100.19</v>
      </c>
      <c r="F22" s="4" t="str">
        <f>VLOOKUP(A22,HOP!A:C,3,0)</f>
        <v>2345103</v>
      </c>
      <c r="G22" s="4">
        <f t="shared" si="0"/>
        <v>0</v>
      </c>
      <c r="H22" s="4" t="str">
        <f t="shared" si="1"/>
        <v>，2345103</v>
      </c>
      <c r="I22" s="4" t="str">
        <f>VLOOKUP(A22,HOP!A:T,20,0)</f>
        <v>直连</v>
      </c>
    </row>
    <row r="24" spans="4:4">
      <c r="D24" s="4">
        <f>SUM(D2:D23)</f>
        <v>7056.68</v>
      </c>
    </row>
    <row r="30" spans="1:1">
      <c r="A30" s="4" t="s">
        <v>92</v>
      </c>
    </row>
    <row r="31" spans="1:1">
      <c r="A31" s="4" t="s">
        <v>93</v>
      </c>
    </row>
    <row r="32" spans="1:1">
      <c r="A32" s="4" t="s">
        <v>94</v>
      </c>
    </row>
  </sheetData>
  <autoFilter ref="A1:XFD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17004477213</v>
      </c>
      <c r="B2" s="1" t="s">
        <v>112</v>
      </c>
      <c r="C2" s="1" t="s">
        <v>113</v>
      </c>
      <c r="D2" s="1" t="s">
        <v>114</v>
      </c>
      <c r="E2" s="1" t="s">
        <v>90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17004397183</v>
      </c>
      <c r="B3" s="1" t="s">
        <v>112</v>
      </c>
      <c r="C3" s="1" t="s">
        <v>126</v>
      </c>
      <c r="D3" s="1" t="s">
        <v>127</v>
      </c>
      <c r="E3" s="1" t="s">
        <v>87</v>
      </c>
      <c r="F3" s="1" t="s">
        <v>112</v>
      </c>
      <c r="G3" s="1" t="s">
        <v>115</v>
      </c>
      <c r="H3" s="1" t="s">
        <v>116</v>
      </c>
      <c r="I3" s="1" t="s">
        <v>128</v>
      </c>
      <c r="J3" s="1" t="s">
        <v>118</v>
      </c>
      <c r="K3" s="1" t="s">
        <v>128</v>
      </c>
      <c r="L3" s="1" t="s">
        <v>128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129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17004167353</v>
      </c>
      <c r="B4" s="1" t="s">
        <v>112</v>
      </c>
      <c r="C4" s="1" t="s">
        <v>130</v>
      </c>
      <c r="D4" s="1" t="s">
        <v>131</v>
      </c>
      <c r="E4" s="1" t="s">
        <v>84</v>
      </c>
      <c r="F4" s="1" t="s">
        <v>112</v>
      </c>
      <c r="G4" s="1" t="s">
        <v>115</v>
      </c>
      <c r="H4" s="1" t="s">
        <v>116</v>
      </c>
      <c r="I4" s="1" t="s">
        <v>132</v>
      </c>
      <c r="J4" s="1" t="s">
        <v>118</v>
      </c>
      <c r="K4" s="1" t="s">
        <v>132</v>
      </c>
      <c r="L4" s="1" t="s">
        <v>132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133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17001745656</v>
      </c>
      <c r="B5" s="1" t="s">
        <v>112</v>
      </c>
      <c r="C5" s="1" t="s">
        <v>134</v>
      </c>
      <c r="D5" s="1" t="s">
        <v>135</v>
      </c>
      <c r="E5" s="1" t="s">
        <v>81</v>
      </c>
      <c r="F5" s="1" t="s">
        <v>112</v>
      </c>
      <c r="G5" s="1" t="s">
        <v>115</v>
      </c>
      <c r="H5" s="1" t="s">
        <v>116</v>
      </c>
      <c r="I5" s="1" t="s">
        <v>136</v>
      </c>
      <c r="J5" s="1" t="s">
        <v>118</v>
      </c>
      <c r="K5" s="1" t="s">
        <v>136</v>
      </c>
      <c r="L5" s="1" t="s">
        <v>136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137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17001432195</v>
      </c>
      <c r="B6" s="1" t="s">
        <v>112</v>
      </c>
      <c r="C6" s="1" t="s">
        <v>138</v>
      </c>
      <c r="D6" s="1" t="s">
        <v>139</v>
      </c>
      <c r="E6" s="1" t="s">
        <v>79</v>
      </c>
      <c r="F6" s="1" t="s">
        <v>112</v>
      </c>
      <c r="G6" s="1" t="s">
        <v>115</v>
      </c>
      <c r="H6" s="1" t="s">
        <v>116</v>
      </c>
      <c r="I6" s="1" t="s">
        <v>140</v>
      </c>
      <c r="J6" s="1" t="s">
        <v>118</v>
      </c>
      <c r="K6" s="1" t="s">
        <v>140</v>
      </c>
      <c r="L6" s="1" t="s">
        <v>140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141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17001130548</v>
      </c>
      <c r="B7" s="1" t="s">
        <v>112</v>
      </c>
      <c r="C7" s="1" t="s">
        <v>142</v>
      </c>
      <c r="D7" s="1" t="s">
        <v>143</v>
      </c>
      <c r="E7" s="1" t="s">
        <v>76</v>
      </c>
      <c r="F7" s="1" t="s">
        <v>112</v>
      </c>
      <c r="G7" s="1" t="s">
        <v>115</v>
      </c>
      <c r="H7" s="1" t="s">
        <v>116</v>
      </c>
      <c r="I7" s="1" t="s">
        <v>144</v>
      </c>
      <c r="J7" s="1" t="s">
        <v>118</v>
      </c>
      <c r="K7" s="1" t="s">
        <v>144</v>
      </c>
      <c r="L7" s="1" t="s">
        <v>144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145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17001150656</v>
      </c>
      <c r="B8" s="1" t="s">
        <v>112</v>
      </c>
      <c r="C8" s="1" t="s">
        <v>146</v>
      </c>
      <c r="D8" s="1" t="s">
        <v>147</v>
      </c>
      <c r="E8" s="1" t="s">
        <v>73</v>
      </c>
      <c r="F8" s="1" t="s">
        <v>112</v>
      </c>
      <c r="G8" s="1" t="s">
        <v>115</v>
      </c>
      <c r="H8" s="1" t="s">
        <v>116</v>
      </c>
      <c r="I8" s="1" t="s">
        <v>148</v>
      </c>
      <c r="J8" s="1" t="s">
        <v>118</v>
      </c>
      <c r="K8" s="1" t="s">
        <v>148</v>
      </c>
      <c r="L8" s="1" t="s">
        <v>148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149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17000786844</v>
      </c>
      <c r="B9" s="1" t="s">
        <v>112</v>
      </c>
      <c r="C9" s="1" t="s">
        <v>150</v>
      </c>
      <c r="D9" s="1" t="s">
        <v>151</v>
      </c>
      <c r="E9" s="1" t="s">
        <v>70</v>
      </c>
      <c r="F9" s="1" t="s">
        <v>112</v>
      </c>
      <c r="G9" s="1" t="s">
        <v>115</v>
      </c>
      <c r="H9" s="1" t="s">
        <v>116</v>
      </c>
      <c r="I9" s="1" t="s">
        <v>152</v>
      </c>
      <c r="J9" s="1" t="s">
        <v>118</v>
      </c>
      <c r="K9" s="1" t="s">
        <v>152</v>
      </c>
      <c r="L9" s="1" t="s">
        <v>152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153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17000306959</v>
      </c>
      <c r="B10" s="1" t="s">
        <v>112</v>
      </c>
      <c r="C10" s="1" t="s">
        <v>154</v>
      </c>
      <c r="D10" s="1" t="s">
        <v>155</v>
      </c>
      <c r="E10" s="1" t="s">
        <v>67</v>
      </c>
      <c r="F10" s="1" t="s">
        <v>112</v>
      </c>
      <c r="G10" s="1" t="s">
        <v>115</v>
      </c>
      <c r="H10" s="1" t="s">
        <v>116</v>
      </c>
      <c r="I10" s="1" t="s">
        <v>156</v>
      </c>
      <c r="J10" s="1" t="s">
        <v>118</v>
      </c>
      <c r="K10" s="1" t="s">
        <v>156</v>
      </c>
      <c r="L10" s="1" t="s">
        <v>156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157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16999995447</v>
      </c>
      <c r="B11" s="1" t="s">
        <v>112</v>
      </c>
      <c r="C11" s="1" t="s">
        <v>158</v>
      </c>
      <c r="D11" s="1" t="s">
        <v>159</v>
      </c>
      <c r="E11" s="1" t="s">
        <v>64</v>
      </c>
      <c r="F11" s="1" t="s">
        <v>112</v>
      </c>
      <c r="G11" s="1" t="s">
        <v>115</v>
      </c>
      <c r="H11" s="1" t="s">
        <v>116</v>
      </c>
      <c r="I11" s="1" t="s">
        <v>148</v>
      </c>
      <c r="J11" s="1" t="s">
        <v>118</v>
      </c>
      <c r="K11" s="1" t="s">
        <v>148</v>
      </c>
      <c r="L11" s="1" t="s">
        <v>148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160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16999858849</v>
      </c>
      <c r="B12" s="1" t="s">
        <v>112</v>
      </c>
      <c r="C12" s="1" t="s">
        <v>161</v>
      </c>
      <c r="D12" s="1" t="s">
        <v>162</v>
      </c>
      <c r="E12" s="1" t="s">
        <v>61</v>
      </c>
      <c r="F12" s="1" t="s">
        <v>112</v>
      </c>
      <c r="G12" s="1" t="s">
        <v>115</v>
      </c>
      <c r="H12" s="1" t="s">
        <v>116</v>
      </c>
      <c r="I12" s="1" t="s">
        <v>163</v>
      </c>
      <c r="J12" s="1" t="s">
        <v>118</v>
      </c>
      <c r="K12" s="1" t="s">
        <v>163</v>
      </c>
      <c r="L12" s="1" t="s">
        <v>163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164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16999861460</v>
      </c>
      <c r="B13" s="1" t="s">
        <v>112</v>
      </c>
      <c r="C13" s="1" t="s">
        <v>165</v>
      </c>
      <c r="D13" s="1" t="s">
        <v>162</v>
      </c>
      <c r="E13" s="1" t="s">
        <v>60</v>
      </c>
      <c r="F13" s="1" t="s">
        <v>112</v>
      </c>
      <c r="G13" s="1" t="s">
        <v>115</v>
      </c>
      <c r="H13" s="1" t="s">
        <v>116</v>
      </c>
      <c r="I13" s="1" t="s">
        <v>163</v>
      </c>
      <c r="J13" s="1" t="s">
        <v>118</v>
      </c>
      <c r="K13" s="1" t="s">
        <v>163</v>
      </c>
      <c r="L13" s="1" t="s">
        <v>163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166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16999661947</v>
      </c>
      <c r="B14" s="1" t="s">
        <v>112</v>
      </c>
      <c r="C14" s="1" t="s">
        <v>167</v>
      </c>
      <c r="D14" s="1" t="s">
        <v>168</v>
      </c>
      <c r="E14" s="1" t="s">
        <v>57</v>
      </c>
      <c r="F14" s="1" t="s">
        <v>112</v>
      </c>
      <c r="G14" s="1" t="s">
        <v>115</v>
      </c>
      <c r="H14" s="1" t="s">
        <v>116</v>
      </c>
      <c r="I14" s="1" t="s">
        <v>140</v>
      </c>
      <c r="J14" s="1" t="s">
        <v>118</v>
      </c>
      <c r="K14" s="1" t="s">
        <v>140</v>
      </c>
      <c r="L14" s="1" t="s">
        <v>140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169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16999653082</v>
      </c>
      <c r="B15" s="1" t="s">
        <v>112</v>
      </c>
      <c r="C15" s="1" t="s">
        <v>170</v>
      </c>
      <c r="D15" s="1" t="s">
        <v>171</v>
      </c>
      <c r="E15" s="1" t="s">
        <v>54</v>
      </c>
      <c r="F15" s="1" t="s">
        <v>112</v>
      </c>
      <c r="G15" s="1" t="s">
        <v>115</v>
      </c>
      <c r="H15" s="1" t="s">
        <v>116</v>
      </c>
      <c r="I15" s="1" t="s">
        <v>172</v>
      </c>
      <c r="J15" s="1" t="s">
        <v>118</v>
      </c>
      <c r="K15" s="1" t="s">
        <v>172</v>
      </c>
      <c r="L15" s="1" t="s">
        <v>172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173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16999495570</v>
      </c>
      <c r="B16" s="1" t="s">
        <v>112</v>
      </c>
      <c r="C16" s="1" t="s">
        <v>174</v>
      </c>
      <c r="D16" s="1" t="s">
        <v>175</v>
      </c>
      <c r="E16" s="1" t="s">
        <v>51</v>
      </c>
      <c r="F16" s="1" t="s">
        <v>112</v>
      </c>
      <c r="G16" s="1" t="s">
        <v>115</v>
      </c>
      <c r="H16" s="1" t="s">
        <v>116</v>
      </c>
      <c r="I16" s="1" t="s">
        <v>176</v>
      </c>
      <c r="J16" s="1" t="s">
        <v>118</v>
      </c>
      <c r="K16" s="1" t="s">
        <v>176</v>
      </c>
      <c r="L16" s="1" t="s">
        <v>176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177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16999492002</v>
      </c>
      <c r="B17" s="1" t="s">
        <v>112</v>
      </c>
      <c r="C17" s="1" t="s">
        <v>178</v>
      </c>
      <c r="D17" s="1" t="s">
        <v>179</v>
      </c>
      <c r="E17" s="1" t="s">
        <v>48</v>
      </c>
      <c r="F17" s="1" t="s">
        <v>112</v>
      </c>
      <c r="G17" s="1" t="s">
        <v>115</v>
      </c>
      <c r="H17" s="1" t="s">
        <v>116</v>
      </c>
      <c r="I17" s="1" t="s">
        <v>180</v>
      </c>
      <c r="J17" s="1" t="s">
        <v>118</v>
      </c>
      <c r="K17" s="1" t="s">
        <v>180</v>
      </c>
      <c r="L17" s="1" t="s">
        <v>180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181</v>
      </c>
      <c r="R17" s="1" t="s">
        <v>123</v>
      </c>
      <c r="S17" s="1" t="s">
        <v>124</v>
      </c>
      <c r="T17" s="1" t="s">
        <v>125</v>
      </c>
    </row>
    <row r="18" s="1" customFormat="1" spans="1:20">
      <c r="A18" s="3">
        <v>16999373647</v>
      </c>
      <c r="B18" s="1" t="s">
        <v>112</v>
      </c>
      <c r="C18" s="1" t="s">
        <v>182</v>
      </c>
      <c r="D18" s="1" t="s">
        <v>183</v>
      </c>
      <c r="E18" s="1" t="s">
        <v>45</v>
      </c>
      <c r="F18" s="1" t="s">
        <v>112</v>
      </c>
      <c r="G18" s="1" t="s">
        <v>115</v>
      </c>
      <c r="H18" s="1" t="s">
        <v>116</v>
      </c>
      <c r="I18" s="1" t="s">
        <v>184</v>
      </c>
      <c r="J18" s="1" t="s">
        <v>118</v>
      </c>
      <c r="K18" s="1" t="s">
        <v>184</v>
      </c>
      <c r="L18" s="1" t="s">
        <v>184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185</v>
      </c>
      <c r="R18" s="1" t="s">
        <v>123</v>
      </c>
      <c r="S18" s="1" t="s">
        <v>124</v>
      </c>
      <c r="T18" s="1" t="s">
        <v>125</v>
      </c>
    </row>
    <row r="19" s="1" customFormat="1" spans="1:20">
      <c r="A19" s="3">
        <v>16995603736</v>
      </c>
      <c r="B19" s="1" t="s">
        <v>186</v>
      </c>
      <c r="C19" s="1" t="s">
        <v>187</v>
      </c>
      <c r="D19" s="1" t="s">
        <v>188</v>
      </c>
      <c r="E19" s="1" t="s">
        <v>42</v>
      </c>
      <c r="F19" s="1" t="s">
        <v>186</v>
      </c>
      <c r="G19" s="1" t="s">
        <v>115</v>
      </c>
      <c r="H19" s="1" t="s">
        <v>116</v>
      </c>
      <c r="I19" s="1" t="s">
        <v>189</v>
      </c>
      <c r="J19" s="1" t="s">
        <v>118</v>
      </c>
      <c r="K19" s="1" t="s">
        <v>189</v>
      </c>
      <c r="L19" s="1" t="s">
        <v>189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190</v>
      </c>
      <c r="R19" s="1" t="s">
        <v>123</v>
      </c>
      <c r="S19" s="1" t="s">
        <v>124</v>
      </c>
      <c r="T19" s="1" t="s">
        <v>125</v>
      </c>
    </row>
    <row r="20" s="1" customFormat="1" spans="1:20">
      <c r="A20" s="3">
        <v>16992727153</v>
      </c>
      <c r="B20" s="1" t="s">
        <v>186</v>
      </c>
      <c r="C20" s="1" t="s">
        <v>191</v>
      </c>
      <c r="D20" s="1" t="s">
        <v>192</v>
      </c>
      <c r="E20" s="1" t="s">
        <v>39</v>
      </c>
      <c r="F20" s="1" t="s">
        <v>186</v>
      </c>
      <c r="G20" s="1" t="s">
        <v>115</v>
      </c>
      <c r="H20" s="1" t="s">
        <v>116</v>
      </c>
      <c r="I20" s="1" t="s">
        <v>193</v>
      </c>
      <c r="J20" s="1" t="s">
        <v>118</v>
      </c>
      <c r="K20" s="1" t="s">
        <v>193</v>
      </c>
      <c r="L20" s="1" t="s">
        <v>193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194</v>
      </c>
      <c r="R20" s="1" t="s">
        <v>123</v>
      </c>
      <c r="S20" s="1" t="s">
        <v>124</v>
      </c>
      <c r="T20" s="1" t="s">
        <v>125</v>
      </c>
    </row>
    <row r="21" s="1" customFormat="1" spans="1:20">
      <c r="A21" s="3">
        <v>16986630022</v>
      </c>
      <c r="B21" s="1" t="s">
        <v>195</v>
      </c>
      <c r="C21" s="1" t="s">
        <v>196</v>
      </c>
      <c r="D21" s="1" t="s">
        <v>197</v>
      </c>
      <c r="E21" s="1" t="s">
        <v>36</v>
      </c>
      <c r="F21" s="1" t="s">
        <v>195</v>
      </c>
      <c r="G21" s="1" t="s">
        <v>115</v>
      </c>
      <c r="H21" s="1" t="s">
        <v>116</v>
      </c>
      <c r="I21" s="1" t="s">
        <v>198</v>
      </c>
      <c r="J21" s="1" t="s">
        <v>118</v>
      </c>
      <c r="K21" s="1" t="s">
        <v>198</v>
      </c>
      <c r="L21" s="1" t="s">
        <v>198</v>
      </c>
      <c r="M21" s="1" t="s">
        <v>119</v>
      </c>
      <c r="N21" s="1" t="s">
        <v>119</v>
      </c>
      <c r="O21" s="1" t="s">
        <v>120</v>
      </c>
      <c r="P21" s="1" t="s">
        <v>121</v>
      </c>
      <c r="Q21" s="1" t="s">
        <v>199</v>
      </c>
      <c r="R21" s="1" t="s">
        <v>123</v>
      </c>
      <c r="S21" s="1" t="s">
        <v>124</v>
      </c>
      <c r="T21" s="1" t="s">
        <v>125</v>
      </c>
    </row>
    <row r="22" s="1" customFormat="1" spans="1:20">
      <c r="A22" s="3">
        <v>16974898474</v>
      </c>
      <c r="B22" s="1" t="s">
        <v>200</v>
      </c>
      <c r="C22" s="1" t="s">
        <v>201</v>
      </c>
      <c r="D22" s="1" t="s">
        <v>202</v>
      </c>
      <c r="E22" s="1" t="s">
        <v>30</v>
      </c>
      <c r="F22" s="1" t="s">
        <v>195</v>
      </c>
      <c r="G22" s="1" t="s">
        <v>115</v>
      </c>
      <c r="H22" s="1" t="s">
        <v>116</v>
      </c>
      <c r="I22" s="1" t="s">
        <v>203</v>
      </c>
      <c r="J22" s="1" t="s">
        <v>118</v>
      </c>
      <c r="K22" s="1" t="s">
        <v>203</v>
      </c>
      <c r="L22" s="1" t="s">
        <v>203</v>
      </c>
      <c r="M22" s="1" t="s">
        <v>119</v>
      </c>
      <c r="N22" s="1" t="s">
        <v>119</v>
      </c>
      <c r="O22" s="1" t="s">
        <v>120</v>
      </c>
      <c r="P22" s="1" t="s">
        <v>121</v>
      </c>
      <c r="Q22" s="1" t="s">
        <v>204</v>
      </c>
      <c r="R22" s="1" t="s">
        <v>123</v>
      </c>
      <c r="S22" s="1" t="s">
        <v>124</v>
      </c>
      <c r="T22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2021-12-21T01:15:18Z</dcterms:created>
  <dcterms:modified xsi:type="dcterms:W3CDTF">2021-12-21T01:20:20Z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10C39C04A1024FDAB0C907E6D516D68A</vt:lpwstr>
  </property>
  <property fmtid="{D5CDD505-2E9C-101B-9397-08002B2CF9AE}" pid="3" name="KSOProductBuildVer">
    <vt:lpwstr>2052-11.1.0.11115</vt:lpwstr>
  </property>
</Properties>
</file>