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<sst xmlns="http://schemas.openxmlformats.org/spreadsheetml/2006/main" count="167" uniqueCount="97">
  <si>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</si>
  <si>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</si>
  <si>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</si>
  <si>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</si>
  <si>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</si>
  <si>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</si>
  <si>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</si>
  <si>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</si>
  <si>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</si>
  <si>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</si>
  <si>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</si>
  <si>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</si>
  <si>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</si>
  <si>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</si>
  <si>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</si>
  <si>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</si>
  <si>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</si>
  <si>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</si>
  <si>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</si>
  <si>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</si>
  <si>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</si>
  <si>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</si>
  <si>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</si>
  <si>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</si>
  <si>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</si>
  <si>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</si>
  <si>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</si>
  <si>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[上海]上海静安昆仑大酒店(22941488)</t>
  </si>
  <si>
    <t>高级豪华全景房&lt;双人入住&gt;&lt;内宾&gt;&lt;预付&gt;&lt;双早&gt;</t>
  </si>
  <si>
    <t>CNY</t>
  </si>
  <si>
    <t>陈涛</t>
  </si>
  <si>
    <t>CA363211222CNY</t>
  </si>
  <si>
    <t>未提现</t>
  </si>
  <si>
    <t>携程开票</t>
  </si>
  <si>
    <t>[梅州]梅州英思廷酒店(78507419)</t>
  </si>
  <si>
    <t>廷悦大床房&lt;大床&gt;&lt;双人入住&gt;&lt;无早&gt;</t>
  </si>
  <si>
    <t>李德</t>
  </si>
  <si>
    <t>[香港]香港富荟旺角酒店(iclub Mong Kok Hotel)(69311702)</t>
  </si>
  <si>
    <t>商荟Premier大床房&lt;双人入住&gt;&lt;内宾&gt;&lt;预付&gt;&lt;双早&gt;</t>
  </si>
  <si>
    <t>CHAU/LAI FUN</t>
  </si>
  <si>
    <t>[梅州]梅州麓湖山酒店(67856423)</t>
  </si>
  <si>
    <t>公寓标准大床房&lt;大床&gt;&lt;特惠专享&gt;&lt;双人入住&gt;&lt;无早&gt;</t>
  </si>
  <si>
    <t>廖敬</t>
  </si>
  <si>
    <t>，</t>
  </si>
  <si>
    <t>A211222092723481</t>
  </si>
  <si>
    <t>A211222092804481</t>
  </si>
  <si>
    <t>A211222092846481</t>
  </si>
  <si>
    <t>CNY / HKD 当前参考汇率: 1.223190597</t>
  </si>
  <si>
    <t>总计： 2809.39 CNY/
3436.42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</si>
  <si>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</si>
  <si>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</si>
  <si>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</si>
  <si>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</si>
  <si>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</si>
  <si>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</si>
  <si>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</si>
  <si>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</si>
  <si>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</si>
  <si>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</si>
  <si>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</si>
  <si>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</si>
  <si>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</si>
  <si>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</si>
  <si>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</si>
  <si>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</si>
  <si>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</si>
  <si>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2021-11-30</t>
  </si>
  <si>
    <t>2320302</t>
  </si>
  <si>
    <t>上海静安昆仑大酒店</t>
  </si>
  <si>
    <t>2021-12-05</t>
  </si>
  <si>
    <t>2021-12-07</t>
  </si>
  <si>
    <t>退房日周结</t>
  </si>
  <si>
    <t>1873.05</t>
  </si>
  <si>
    <t>RMB</t>
  </si>
  <si>
    <t>0</t>
  </si>
  <si>
    <t>0.00</t>
  </si>
  <si>
    <t>携程国内直连(DD)</t>
  </si>
  <si>
    <t>2021-11-30 20:48:10</t>
  </si>
  <si>
    <t>否</t>
  </si>
  <si>
    <t>汇智国际旅游发展有限公司</t>
  </si>
  <si>
    <t>直连</t>
  </si>
  <si>
    <t>2021-12-06</t>
  </si>
  <si>
    <t>2328804</t>
  </si>
  <si>
    <t>梅州英思廷酒店</t>
  </si>
  <si>
    <t>213.13</t>
  </si>
  <si>
    <t>2021-12-06 14:57:07</t>
  </si>
  <si>
    <t>直采</t>
  </si>
  <si>
    <t>2329095</t>
  </si>
  <si>
    <t>香港富荟旺角酒店</t>
  </si>
  <si>
    <t>CHAU LAI FUN</t>
  </si>
  <si>
    <t>443.04</t>
  </si>
  <si>
    <t>2021-12-06 17:53:56</t>
  </si>
  <si>
    <t>2329420</t>
  </si>
  <si>
    <t>梅州麓湖山酒店</t>
  </si>
  <si>
    <t>280.17</t>
  </si>
  <si>
    <t>2021-12-06 20:54:27</t>
  </si>
  <si>
    <t>Saas酒店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</si>
</sst>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16895734334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44535</v>
      </c>
      <c r="G2" s="5">
        <v>44537</v>
      </c>
      <c r="H2" s="4">
        <v>1</v>
      </c>
      <c r="I2" s="4">
        <v>2</v>
      </c>
      <c r="J2" s="4">
        <v>2</v>
      </c>
      <c r="K2" s="4" t="s">
        <v>29</v>
      </c>
      <c r="L2" s="4">
        <v>1873.05</v>
      </c>
      <c r="M2" s="4">
        <v>1873.05</v>
      </c>
      <c r="N2" s="4" t="s">
        <v>30</v>
      </c>
      <c r="O2" s="4" t="s">
        <v>31</v>
      </c>
      <c r="P2" s="4" t="s">
        <v>32</v>
      </c>
      <c r="Q2" s="4">
        <v>0</v>
      </c>
      <c r="R2" s="6">
        <v>44530</v>
      </c>
      <c r="S2" s="5">
        <v>44552</v>
      </c>
      <c r="T2" s="4" t="s">
        <v>33</v>
      </c>
      <c r="U2" s="4">
        <v>1873.05</v>
      </c>
      <c r="V2" s="4">
        <v>0</v>
      </c>
      <c r="W2" s="4">
        <v>0</v>
      </c>
      <c r="X2" s="4">
        <v>2320302</v>
      </c>
      <c r="Y2" s="4">
        <v>104069861144</v>
      </c>
    </row>
    <row r="3" s="4" customFormat="1" spans="1:24">
      <c r="A3" s="4">
        <v>16929118135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44536</v>
      </c>
      <c r="G3" s="5">
        <v>44537</v>
      </c>
      <c r="H3" s="4">
        <v>1</v>
      </c>
      <c r="I3" s="4">
        <v>1</v>
      </c>
      <c r="J3" s="4">
        <v>1</v>
      </c>
      <c r="K3" s="4" t="s">
        <v>29</v>
      </c>
      <c r="L3" s="4">
        <v>213.13</v>
      </c>
      <c r="M3" s="4">
        <v>213.13</v>
      </c>
      <c r="N3" s="4" t="s">
        <v>36</v>
      </c>
      <c r="O3" s="4" t="s">
        <v>31</v>
      </c>
      <c r="P3" s="4" t="s">
        <v>32</v>
      </c>
      <c r="Q3" s="4">
        <v>0</v>
      </c>
      <c r="R3" s="6">
        <v>44536</v>
      </c>
      <c r="S3" s="5">
        <v>44552</v>
      </c>
      <c r="T3" s="4" t="s">
        <v>33</v>
      </c>
      <c r="U3" s="4">
        <v>213.13</v>
      </c>
      <c r="V3" s="4">
        <v>0</v>
      </c>
      <c r="W3" s="4">
        <v>0</v>
      </c>
      <c r="X3" s="4">
        <v>2328804</v>
      </c>
    </row>
    <row r="4" s="4" customFormat="1" spans="1:24">
      <c r="A4" s="4">
        <v>16929817275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44536</v>
      </c>
      <c r="G4" s="5">
        <v>44537</v>
      </c>
      <c r="H4" s="4">
        <v>1</v>
      </c>
      <c r="I4" s="4">
        <v>1</v>
      </c>
      <c r="J4" s="4">
        <v>1</v>
      </c>
      <c r="K4" s="4" t="s">
        <v>29</v>
      </c>
      <c r="L4" s="4">
        <v>443.04</v>
      </c>
      <c r="M4" s="4">
        <v>443.04</v>
      </c>
      <c r="N4" s="4" t="s">
        <v>39</v>
      </c>
      <c r="O4" s="4" t="s">
        <v>31</v>
      </c>
      <c r="P4" s="4" t="s">
        <v>32</v>
      </c>
      <c r="Q4" s="4">
        <v>0</v>
      </c>
      <c r="R4" s="6">
        <v>44536</v>
      </c>
      <c r="S4" s="5">
        <v>44552</v>
      </c>
      <c r="T4" s="4" t="s">
        <v>33</v>
      </c>
      <c r="U4" s="4">
        <v>443.04</v>
      </c>
      <c r="V4" s="4">
        <v>0</v>
      </c>
      <c r="W4" s="4">
        <v>0</v>
      </c>
      <c r="X4" s="4">
        <v>2329095</v>
      </c>
    </row>
    <row r="5" s="4" customFormat="1" spans="1:25">
      <c r="A5" s="4">
        <v>16930417729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44536</v>
      </c>
      <c r="G5" s="5">
        <v>44537</v>
      </c>
      <c r="H5" s="4">
        <v>1</v>
      </c>
      <c r="I5" s="4">
        <v>1</v>
      </c>
      <c r="J5" s="4">
        <v>1</v>
      </c>
      <c r="K5" s="4" t="s">
        <v>29</v>
      </c>
      <c r="L5" s="4">
        <v>280.17</v>
      </c>
      <c r="M5" s="4">
        <v>280.17</v>
      </c>
      <c r="N5" s="4" t="s">
        <v>42</v>
      </c>
      <c r="O5" s="4" t="s">
        <v>31</v>
      </c>
      <c r="P5" s="4" t="s">
        <v>32</v>
      </c>
      <c r="Q5" s="4">
        <v>0</v>
      </c>
      <c r="R5" s="6">
        <v>44536</v>
      </c>
      <c r="S5" s="5">
        <v>44552</v>
      </c>
      <c r="T5" s="4" t="s">
        <v>33</v>
      </c>
      <c r="U5" s="4">
        <v>280.17</v>
      </c>
      <c r="V5" s="4">
        <v>0</v>
      </c>
      <c r="W5" s="4">
        <v>0</v>
      </c>
      <c r="X5" s="4">
        <v>2329420</v>
      </c>
      <c r="Y5" s="4">
        <v>536522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E22" sqref="E22"/>
    </sheetView>
  </sheetViews>
  <sheetFormatPr defaultColWidth="9" defaultRowHeight="13.5"/>
  <cols>
    <col min="1" max="1" width="12.1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16895734334</v>
      </c>
      <c r="B2" s="5">
        <v>44535</v>
      </c>
      <c r="C2" s="5">
        <v>44537</v>
      </c>
      <c r="D2" s="4">
        <v>1873.05</v>
      </c>
      <c r="E2" s="4" t="str">
        <f>VLOOKUP(A2,HOP!A:L,12,0)</f>
        <v>1873.05</v>
      </c>
      <c r="F2" s="4" t="str">
        <f>VLOOKUP(A2,HOP!A:C,3,0)</f>
        <v>2320302</v>
      </c>
      <c r="G2" s="4">
        <f>D2-E2</f>
        <v>0</v>
      </c>
      <c r="H2" s="4" t="str">
        <f>$H$1&amp;F2</f>
        <v>，2320302</v>
      </c>
      <c r="I2" s="4" t="str">
        <f>VLOOKUP(A2,HOP!A:T,20,0)</f>
        <v>直连</v>
      </c>
    </row>
    <row r="3" s="4" customFormat="1" spans="1:9">
      <c r="A3" s="4">
        <v>16929118135</v>
      </c>
      <c r="B3" s="5">
        <v>44536</v>
      </c>
      <c r="C3" s="5">
        <v>44537</v>
      </c>
      <c r="D3" s="4">
        <v>213.13</v>
      </c>
      <c r="E3" s="4" t="str">
        <f>VLOOKUP(A3,HOP!A:L,12,0)</f>
        <v>213.13</v>
      </c>
      <c r="F3" s="4" t="str">
        <f>VLOOKUP(A3,HOP!A:C,3,0)</f>
        <v>2328804</v>
      </c>
      <c r="G3" s="4">
        <f>D3-E3</f>
        <v>0</v>
      </c>
      <c r="H3" s="4" t="str">
        <f>$H$1&amp;F3</f>
        <v>，2328804</v>
      </c>
      <c r="I3" s="4" t="str">
        <f>VLOOKUP(A3,HOP!A:T,20,0)</f>
        <v>直采</v>
      </c>
    </row>
    <row r="4" s="4" customFormat="1" spans="1:9">
      <c r="A4" s="4">
        <v>16929817275</v>
      </c>
      <c r="B4" s="5">
        <v>44536</v>
      </c>
      <c r="C4" s="5">
        <v>44537</v>
      </c>
      <c r="D4" s="4">
        <v>443.04</v>
      </c>
      <c r="E4" s="4" t="str">
        <f>VLOOKUP(A4,HOP!A:L,12,0)</f>
        <v>443.04</v>
      </c>
      <c r="F4" s="4" t="str">
        <f>VLOOKUP(A4,HOP!A:C,3,0)</f>
        <v>2329095</v>
      </c>
      <c r="G4" s="4">
        <f>D4-E4</f>
        <v>0</v>
      </c>
      <c r="H4" s="4" t="str">
        <f>$H$1&amp;F4</f>
        <v>，2329095</v>
      </c>
      <c r="I4" s="4" t="str">
        <f>VLOOKUP(A4,HOP!A:T,20,0)</f>
        <v>直连</v>
      </c>
    </row>
    <row r="5" s="4" customFormat="1" spans="1:9">
      <c r="A5" s="4">
        <v>16930417729</v>
      </c>
      <c r="B5" s="5">
        <v>44536</v>
      </c>
      <c r="C5" s="5">
        <v>44537</v>
      </c>
      <c r="D5" s="4">
        <v>280.17</v>
      </c>
      <c r="E5" s="4" t="str">
        <f>VLOOKUP(A5,HOP!A:L,12,0)</f>
        <v>280.17</v>
      </c>
      <c r="F5" s="4" t="str">
        <f>VLOOKUP(A5,HOP!A:C,3,0)</f>
        <v>2329420</v>
      </c>
      <c r="G5" s="4">
        <f>D5-E5</f>
        <v>0</v>
      </c>
      <c r="H5" s="4" t="str">
        <f>$H$1&amp;F5</f>
        <v>，2329420</v>
      </c>
      <c r="I5" s="4" t="str">
        <f>VLOOKUP(A5,HOP!A:T,20,0)</f>
        <v>Saas酒店</v>
      </c>
    </row>
    <row r="7" spans="4:4">
      <c r="D7" s="4">
        <f>SUM(D2:D6)</f>
        <v>2809.39</v>
      </c>
    </row>
    <row r="13" spans="1:6">
      <c r="A13" s="4" t="s">
        <v>44</v>
      </c>
      <c r="E13" s="4">
        <v>213.13</v>
      </c>
      <c r="F13" s="4">
        <v>260.7</v>
      </c>
    </row>
    <row r="14" spans="1:6">
      <c r="A14" s="4" t="s">
        <v>45</v>
      </c>
      <c r="E14" s="4">
        <v>2316.09</v>
      </c>
      <c r="F14" s="4">
        <v>2833.02</v>
      </c>
    </row>
    <row r="15" spans="1:6">
      <c r="A15" s="4" t="s">
        <v>46</v>
      </c>
      <c r="E15" s="4">
        <v>280.17</v>
      </c>
      <c r="F15" s="4">
        <v>342.7</v>
      </c>
    </row>
    <row r="16" spans="1:6">
      <c r="A16" s="4" t="s">
        <v>47</v>
      </c>
      <c r="E16" s="4">
        <f>SUM(E13:E15)</f>
        <v>2809.39</v>
      </c>
      <c r="F16" s="4">
        <f>SUM(F13:F15)</f>
        <v>3436.42</v>
      </c>
    </row>
    <row r="17" spans="1:1">
      <c r="A17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16895734334</v>
      </c>
      <c r="B2" s="1" t="s">
        <v>66</v>
      </c>
      <c r="C2" s="1" t="s">
        <v>67</v>
      </c>
      <c r="D2" s="1" t="s">
        <v>68</v>
      </c>
      <c r="E2" s="1" t="s">
        <v>30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16929118135</v>
      </c>
      <c r="B3" s="1" t="s">
        <v>81</v>
      </c>
      <c r="C3" s="1" t="s">
        <v>82</v>
      </c>
      <c r="D3" s="1" t="s">
        <v>83</v>
      </c>
      <c r="E3" s="1" t="s">
        <v>36</v>
      </c>
      <c r="F3" s="1" t="s">
        <v>81</v>
      </c>
      <c r="G3" s="1" t="s">
        <v>70</v>
      </c>
      <c r="H3" s="1" t="s">
        <v>71</v>
      </c>
      <c r="I3" s="1" t="s">
        <v>84</v>
      </c>
      <c r="J3" s="1" t="s">
        <v>73</v>
      </c>
      <c r="K3" s="1" t="s">
        <v>84</v>
      </c>
      <c r="L3" s="1" t="s">
        <v>84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85</v>
      </c>
      <c r="R3" s="1" t="s">
        <v>78</v>
      </c>
      <c r="S3" s="1" t="s">
        <v>79</v>
      </c>
      <c r="T3" s="1" t="s">
        <v>86</v>
      </c>
    </row>
    <row r="4" s="1" customFormat="1" spans="1:20">
      <c r="A4" s="3">
        <v>16929817275</v>
      </c>
      <c r="B4" s="1" t="s">
        <v>81</v>
      </c>
      <c r="C4" s="1" t="s">
        <v>87</v>
      </c>
      <c r="D4" s="1" t="s">
        <v>88</v>
      </c>
      <c r="E4" s="1" t="s">
        <v>89</v>
      </c>
      <c r="F4" s="1" t="s">
        <v>81</v>
      </c>
      <c r="G4" s="1" t="s">
        <v>70</v>
      </c>
      <c r="H4" s="1" t="s">
        <v>71</v>
      </c>
      <c r="I4" s="1" t="s">
        <v>90</v>
      </c>
      <c r="J4" s="1" t="s">
        <v>73</v>
      </c>
      <c r="K4" s="1" t="s">
        <v>90</v>
      </c>
      <c r="L4" s="1" t="s">
        <v>90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91</v>
      </c>
      <c r="R4" s="1" t="s">
        <v>78</v>
      </c>
      <c r="S4" s="1" t="s">
        <v>79</v>
      </c>
      <c r="T4" s="1" t="s">
        <v>80</v>
      </c>
    </row>
    <row r="5" s="1" customFormat="1" spans="1:20">
      <c r="A5" s="3">
        <v>16930417729</v>
      </c>
      <c r="B5" s="1" t="s">
        <v>81</v>
      </c>
      <c r="C5" s="1" t="s">
        <v>92</v>
      </c>
      <c r="D5" s="1" t="s">
        <v>93</v>
      </c>
      <c r="E5" s="1" t="s">
        <v>42</v>
      </c>
      <c r="F5" s="1" t="s">
        <v>81</v>
      </c>
      <c r="G5" s="1" t="s">
        <v>70</v>
      </c>
      <c r="H5" s="1" t="s">
        <v>71</v>
      </c>
      <c r="I5" s="1" t="s">
        <v>94</v>
      </c>
      <c r="J5" s="1" t="s">
        <v>73</v>
      </c>
      <c r="K5" s="1" t="s">
        <v>94</v>
      </c>
      <c r="L5" s="1" t="s">
        <v>94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95</v>
      </c>
      <c r="R5" s="1" t="s">
        <v>78</v>
      </c>
      <c r="S5" s="1" t="s">
        <v>79</v>
      </c>
      <c r="T5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2021-12-22T01:22:50Z</dcterms:created>
  <dcterms:modified xsi:type="dcterms:W3CDTF">2021-12-22T01:29:10Z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6D2EF1B5045C4F9385C11C699121556C</vt:lpwstr>
  </property>
  <property fmtid="{D5CDD505-2E9C-101B-9397-08002B2CF9AE}" pid="3" name="KSOProductBuildVer">
    <vt:lpwstr>2052-11.1.0.11115</vt:lpwstr>
  </property>
</Properties>
</file>