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<sst xmlns="http://schemas.openxmlformats.org/spreadsheetml/2006/main" count="323" uniqueCount="132">
  <si>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</si>
  <si>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</si>
  <si>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</si>
  <si>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</si>
  <si>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</si>
  <si>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</si>
  <si>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</si>
  <si>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</si>
  <si>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</si>
  <si>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</si>
  <si>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</si>
  <si>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</si>
  <si>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</si>
  <si>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</si>
  <si>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</si>
  <si>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</si>
  <si>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</si>
  <si>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</si>
  <si>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</si>
  <si>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</si>
  <si>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</si>
  <si>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</si>
  <si>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</si>
  <si>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</si>
  <si>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</si>
  <si>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</si>
  <si>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</si>
  <si>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[上海]锦江之星(上海宝山盛桥店)(60983514)</t>
  </si>
  <si>
    <t>标准房A&lt;双人入住&gt;&lt;内宾&gt;&lt;预付&gt;&lt;双早&gt;</t>
  </si>
  <si>
    <t>CNY</t>
  </si>
  <si>
    <t>雷晓铭</t>
  </si>
  <si>
    <t>CA11323211222CNY</t>
  </si>
  <si>
    <t>未提现</t>
  </si>
  <si>
    <t>携程开票</t>
  </si>
  <si>
    <t>[宁乡]维也纳国际酒店(长沙方特东方神画店)(72922125)</t>
  </si>
  <si>
    <t>标准双床房&lt;双人入住&gt;&lt;内宾&gt;&lt;预付&gt;&lt;双早&gt;</t>
  </si>
  <si>
    <t>王彪</t>
  </si>
  <si>
    <t>取消</t>
  </si>
  <si>
    <t>[淄博]7天连锁酒店(淄博东四路盛世新城店)(71633117)</t>
  </si>
  <si>
    <t>自主双床房&lt;双人入住&gt;&lt;内宾&gt;&lt;预付&gt;&lt;双早&gt;</t>
  </si>
  <si>
    <t>孟旭</t>
  </si>
  <si>
    <t>[新郑]锦江之星品尚酒店(新郑龙湖阳光大道店)(73284403)</t>
  </si>
  <si>
    <t>商务套房A&lt;双人入住&gt;&lt;内宾&gt;&lt;预付&gt;&lt;双早&gt;</t>
  </si>
  <si>
    <t>姜小荣</t>
  </si>
  <si>
    <t>[云浮]城市便捷酒店(云浮汽车站店)(78098404)</t>
  </si>
  <si>
    <t>商务大床房&lt;双人入住&gt;&lt;内宾&gt;&lt;预付&gt;&lt;双早&gt;</t>
  </si>
  <si>
    <t>王昕</t>
  </si>
  <si>
    <t>[启东]白玉兰酒店(启东吕四港店)(73283874)</t>
  </si>
  <si>
    <t>舒雅大床房&lt;双人入住&gt;&lt;内宾&gt;&lt;预付&gt;&lt;双早&gt;</t>
  </si>
  <si>
    <t>徐志伟</t>
  </si>
  <si>
    <t>[朝阳]锦江之星(朝阳火车站店)(77393422)</t>
  </si>
  <si>
    <t>标准间B&lt;双人入住&gt;&lt;内宾&gt;&lt;预付&gt;&lt;双早&gt;</t>
  </si>
  <si>
    <t>张龙涛</t>
  </si>
  <si>
    <t>[淄博]7天优品酒店(淄博金晶大道万象汇店)(70869438)</t>
  </si>
  <si>
    <t>精选特优房（暖气）&lt;双人入住&gt;&lt;内宾&gt;&lt;预付&gt;&lt;双早&gt;</t>
  </si>
  <si>
    <t>郜玉琦</t>
  </si>
  <si>
    <t>[保定]7天优品酒店(保定清苑建设北路店)(71450452)</t>
  </si>
  <si>
    <t>优品大床房&lt;双人入住&gt;&lt;内宾&gt;&lt;预付&gt;&lt;双早&gt;</t>
  </si>
  <si>
    <t>姬磊</t>
  </si>
  <si>
    <t>[南京]维也纳酒店(南京浦珠中路店)(79027185)</t>
  </si>
  <si>
    <t>豪华双床房&lt;双人入住&gt;&lt;内宾&gt;&lt;预付&gt;&lt;双早&gt;</t>
  </si>
  <si>
    <t>胡朝红,杨钊松</t>
  </si>
  <si>
    <t>，</t>
  </si>
  <si>
    <t>A211222094157481</t>
  </si>
  <si>
    <t>CNY / HKD 当前参考汇率: 1.223190597</t>
  </si>
  <si>
    <t>总计：2590.33 CNY/
3168.47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</si>
  <si>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</si>
  <si>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</si>
  <si>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</si>
  <si>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</si>
  <si>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</si>
  <si>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</si>
  <si>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</si>
  <si>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</si>
  <si>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</si>
  <si>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</si>
  <si>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</si>
  <si>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</si>
  <si>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</si>
  <si>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</si>
  <si>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</si>
  <si>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</si>
  <si>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</si>
  <si>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2021-12-14</t>
  </si>
  <si>
    <t>2340008</t>
  </si>
  <si>
    <t>锦江之星(上海宝山盛桥店)</t>
  </si>
  <si>
    <t>2021-12-15</t>
  </si>
  <si>
    <t>2021-12-19</t>
  </si>
  <si>
    <t>退房日月结</t>
  </si>
  <si>
    <t>825.80</t>
  </si>
  <si>
    <t>RMB</t>
  </si>
  <si>
    <t>0</t>
  </si>
  <si>
    <t>0.00</t>
  </si>
  <si>
    <t>携程汇智国内直连</t>
  </si>
  <si>
    <t>2021-12-14 17:11:39</t>
  </si>
  <si>
    <t>否</t>
  </si>
  <si>
    <t>汇智国际旅游发展有限公司</t>
  </si>
  <si>
    <t>直连</t>
  </si>
  <si>
    <t>2021-12-17</t>
  </si>
  <si>
    <t>2344709</t>
  </si>
  <si>
    <t>7天连锁酒店（淄博东四路盛世新城店）</t>
  </si>
  <si>
    <t>441.24</t>
  </si>
  <si>
    <t>2021-12-17 18:56:58</t>
  </si>
  <si>
    <t>2021-12-18</t>
  </si>
  <si>
    <t>2345572</t>
  </si>
  <si>
    <t>锦江之星品尚酒店(新郑龙湖阳光大道店)</t>
  </si>
  <si>
    <t>214.54</t>
  </si>
  <si>
    <t>2021-12-18 10:51:10</t>
  </si>
  <si>
    <t>2345673</t>
  </si>
  <si>
    <t>城市便捷酒店(云浮汽车站店)</t>
  </si>
  <si>
    <t>200.99</t>
  </si>
  <si>
    <t>2021-12-18 11:56:19</t>
  </si>
  <si>
    <t>2345947</t>
  </si>
  <si>
    <t>白玉兰酒店(启东吕四港店)</t>
  </si>
  <si>
    <t>247.94</t>
  </si>
  <si>
    <t>2021-12-18 15:27:48</t>
  </si>
  <si>
    <t>2345965</t>
  </si>
  <si>
    <t>锦江之星（辽宁朝阳火车站店）</t>
  </si>
  <si>
    <t>131.56</t>
  </si>
  <si>
    <t>2021-12-18 15:45:07</t>
  </si>
  <si>
    <t>2346250</t>
  </si>
  <si>
    <t>7天优品酒店(淄博金晶大道万象汇店)</t>
  </si>
  <si>
    <t>137.63</t>
  </si>
  <si>
    <t>2021-12-18 19:07:03</t>
  </si>
  <si>
    <t>2346428</t>
  </si>
  <si>
    <t>7天优品酒店（保定清苑建设北路店）</t>
  </si>
  <si>
    <t>118.40</t>
  </si>
  <si>
    <t>2021-12-18 20:44:22</t>
  </si>
  <si>
    <t>2346493</t>
  </si>
  <si>
    <t>维也纳酒店(南京浦珠中路店)</t>
  </si>
  <si>
    <t>272.23</t>
  </si>
  <si>
    <t>2021-12-18 21:31:48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</si>
</sst>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16982834031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44549</v>
      </c>
      <c r="H2" s="4">
        <v>1</v>
      </c>
      <c r="I2" s="4">
        <v>4</v>
      </c>
      <c r="J2" s="4">
        <v>4</v>
      </c>
      <c r="K2" s="4" t="s">
        <v>29</v>
      </c>
      <c r="L2" s="4">
        <v>825.8</v>
      </c>
      <c r="M2" s="4">
        <v>825.8</v>
      </c>
      <c r="N2" s="4" t="s">
        <v>30</v>
      </c>
      <c r="O2" s="4" t="s">
        <v>31</v>
      </c>
      <c r="P2" s="4" t="s">
        <v>32</v>
      </c>
      <c r="Q2" s="4">
        <v>0</v>
      </c>
      <c r="R2" s="6">
        <v>44544</v>
      </c>
      <c r="S2" s="5">
        <v>44552</v>
      </c>
      <c r="T2" s="4" t="s">
        <v>33</v>
      </c>
      <c r="U2" s="4">
        <v>825.8</v>
      </c>
      <c r="V2" s="4">
        <v>0</v>
      </c>
      <c r="W2" s="4">
        <v>0</v>
      </c>
    </row>
    <row r="3" s="4" customFormat="1" spans="1:24">
      <c r="A3" s="4">
        <v>16987536082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44545</v>
      </c>
      <c r="G3" s="5">
        <v>44549</v>
      </c>
      <c r="H3" s="4">
        <v>1</v>
      </c>
      <c r="I3" s="4">
        <v>4</v>
      </c>
      <c r="J3" s="4">
        <v>4</v>
      </c>
      <c r="K3" s="4" t="s">
        <v>29</v>
      </c>
      <c r="L3" s="4">
        <v>890.56</v>
      </c>
      <c r="M3" s="4">
        <v>890.56</v>
      </c>
      <c r="N3" s="4" t="s">
        <v>36</v>
      </c>
      <c r="O3" s="4" t="s">
        <v>31</v>
      </c>
      <c r="P3" s="4" t="s">
        <v>32</v>
      </c>
      <c r="Q3" s="4">
        <v>0</v>
      </c>
      <c r="R3" s="6">
        <v>44545</v>
      </c>
      <c r="S3" s="5">
        <v>44552</v>
      </c>
      <c r="T3" s="4" t="s">
        <v>33</v>
      </c>
      <c r="U3" s="4">
        <v>890.56</v>
      </c>
      <c r="V3" s="4">
        <v>0</v>
      </c>
      <c r="W3" s="4">
        <v>0</v>
      </c>
      <c r="X3" s="4">
        <v>2340920</v>
      </c>
    </row>
    <row r="4" s="4" customFormat="1" spans="1:24">
      <c r="A4" s="4">
        <v>16987536082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44545</v>
      </c>
      <c r="G4" s="5">
        <v>44549</v>
      </c>
      <c r="H4" s="4">
        <v>1</v>
      </c>
      <c r="I4" s="4">
        <v>4</v>
      </c>
      <c r="J4" s="4">
        <v>4</v>
      </c>
      <c r="K4" s="4" t="s">
        <v>29</v>
      </c>
      <c r="L4" s="4">
        <v>-890.56</v>
      </c>
      <c r="M4" s="4">
        <v>-890.56</v>
      </c>
      <c r="N4" s="4" t="s">
        <v>36</v>
      </c>
      <c r="O4" s="4" t="s">
        <v>31</v>
      </c>
      <c r="P4" s="4" t="s">
        <v>32</v>
      </c>
      <c r="Q4" s="4">
        <v>0</v>
      </c>
      <c r="R4" s="6">
        <v>44545</v>
      </c>
      <c r="S4" s="5">
        <v>44552</v>
      </c>
      <c r="T4" s="4" t="s">
        <v>33</v>
      </c>
      <c r="U4" s="4">
        <v>-890.56</v>
      </c>
      <c r="V4" s="4">
        <v>0</v>
      </c>
      <c r="W4" s="4">
        <v>0</v>
      </c>
      <c r="X4" s="4">
        <v>2340920</v>
      </c>
    </row>
    <row r="5" s="4" customFormat="1" spans="1:25">
      <c r="A5" s="4">
        <v>17001778555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44547</v>
      </c>
      <c r="G5" s="5">
        <v>44549</v>
      </c>
      <c r="H5" s="4">
        <v>1</v>
      </c>
      <c r="I5" s="4">
        <v>2</v>
      </c>
      <c r="J5" s="4">
        <v>2</v>
      </c>
      <c r="K5" s="4" t="s">
        <v>29</v>
      </c>
      <c r="L5" s="4">
        <v>441.24</v>
      </c>
      <c r="M5" s="4">
        <v>441.24</v>
      </c>
      <c r="N5" s="4" t="s">
        <v>40</v>
      </c>
      <c r="O5" s="4" t="s">
        <v>31</v>
      </c>
      <c r="P5" s="4" t="s">
        <v>32</v>
      </c>
      <c r="Q5" s="4">
        <v>0</v>
      </c>
      <c r="R5" s="6">
        <v>44547</v>
      </c>
      <c r="S5" s="5">
        <v>44552</v>
      </c>
      <c r="T5" s="4" t="s">
        <v>33</v>
      </c>
      <c r="U5" s="4">
        <v>441.24</v>
      </c>
      <c r="V5" s="4">
        <v>0</v>
      </c>
      <c r="W5" s="4">
        <v>0</v>
      </c>
      <c r="X5" s="4">
        <v>2344709</v>
      </c>
      <c r="Y5" s="4">
        <v>104117871814</v>
      </c>
    </row>
    <row r="6" s="4" customFormat="1" spans="1:24">
      <c r="A6" s="4">
        <v>17005760279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44548</v>
      </c>
      <c r="G6" s="5">
        <v>44549</v>
      </c>
      <c r="H6" s="4">
        <v>1</v>
      </c>
      <c r="I6" s="4">
        <v>1</v>
      </c>
      <c r="J6" s="4">
        <v>1</v>
      </c>
      <c r="K6" s="4" t="s">
        <v>29</v>
      </c>
      <c r="L6" s="4">
        <v>214.54</v>
      </c>
      <c r="M6" s="4">
        <v>214.54</v>
      </c>
      <c r="N6" s="4" t="s">
        <v>43</v>
      </c>
      <c r="O6" s="4" t="s">
        <v>31</v>
      </c>
      <c r="P6" s="4" t="s">
        <v>32</v>
      </c>
      <c r="Q6" s="4">
        <v>0</v>
      </c>
      <c r="R6" s="6">
        <v>44548</v>
      </c>
      <c r="S6" s="5">
        <v>44552</v>
      </c>
      <c r="T6" s="4" t="s">
        <v>33</v>
      </c>
      <c r="U6" s="4">
        <v>214.54</v>
      </c>
      <c r="V6" s="4">
        <v>0</v>
      </c>
      <c r="W6" s="4">
        <v>0</v>
      </c>
      <c r="X6" s="4">
        <v>2345572</v>
      </c>
    </row>
    <row r="7" s="4" customFormat="1" spans="1:23">
      <c r="A7" s="4">
        <v>17005999461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44548</v>
      </c>
      <c r="G7" s="5">
        <v>44549</v>
      </c>
      <c r="H7" s="4">
        <v>1</v>
      </c>
      <c r="I7" s="4">
        <v>1</v>
      </c>
      <c r="J7" s="4">
        <v>1</v>
      </c>
      <c r="K7" s="4" t="s">
        <v>29</v>
      </c>
      <c r="L7" s="4">
        <v>200.99</v>
      </c>
      <c r="M7" s="4">
        <v>200.99</v>
      </c>
      <c r="N7" s="4" t="s">
        <v>46</v>
      </c>
      <c r="O7" s="4" t="s">
        <v>31</v>
      </c>
      <c r="P7" s="4" t="s">
        <v>32</v>
      </c>
      <c r="Q7" s="4">
        <v>0</v>
      </c>
      <c r="R7" s="6">
        <v>44548</v>
      </c>
      <c r="S7" s="5">
        <v>44552</v>
      </c>
      <c r="T7" s="4" t="s">
        <v>33</v>
      </c>
      <c r="U7" s="4">
        <v>200.99</v>
      </c>
      <c r="V7" s="4">
        <v>0</v>
      </c>
      <c r="W7" s="4">
        <v>0</v>
      </c>
    </row>
    <row r="8" s="4" customFormat="1" spans="1:23">
      <c r="A8" s="4">
        <v>17006618557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44548</v>
      </c>
      <c r="G8" s="5">
        <v>44549</v>
      </c>
      <c r="H8" s="4">
        <v>1</v>
      </c>
      <c r="I8" s="4">
        <v>1</v>
      </c>
      <c r="J8" s="4">
        <v>1</v>
      </c>
      <c r="K8" s="4" t="s">
        <v>29</v>
      </c>
      <c r="L8" s="4">
        <v>247.94</v>
      </c>
      <c r="M8" s="4">
        <v>247.94</v>
      </c>
      <c r="N8" s="4" t="s">
        <v>49</v>
      </c>
      <c r="O8" s="4" t="s">
        <v>31</v>
      </c>
      <c r="P8" s="4" t="s">
        <v>32</v>
      </c>
      <c r="Q8" s="4">
        <v>0</v>
      </c>
      <c r="R8" s="6">
        <v>44548</v>
      </c>
      <c r="S8" s="5">
        <v>44552</v>
      </c>
      <c r="T8" s="4" t="s">
        <v>33</v>
      </c>
      <c r="U8" s="4">
        <v>247.94</v>
      </c>
      <c r="V8" s="4">
        <v>0</v>
      </c>
      <c r="W8" s="4">
        <v>0</v>
      </c>
    </row>
    <row r="9" s="4" customFormat="1" spans="1:24">
      <c r="A9" s="4">
        <v>17006612265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44548</v>
      </c>
      <c r="G9" s="5">
        <v>44549</v>
      </c>
      <c r="H9" s="4">
        <v>1</v>
      </c>
      <c r="I9" s="4">
        <v>1</v>
      </c>
      <c r="J9" s="4">
        <v>1</v>
      </c>
      <c r="K9" s="4" t="s">
        <v>29</v>
      </c>
      <c r="L9" s="4">
        <v>131.56</v>
      </c>
      <c r="M9" s="4">
        <v>131.56</v>
      </c>
      <c r="N9" s="4" t="s">
        <v>52</v>
      </c>
      <c r="O9" s="4" t="s">
        <v>31</v>
      </c>
      <c r="P9" s="4" t="s">
        <v>32</v>
      </c>
      <c r="Q9" s="4">
        <v>0</v>
      </c>
      <c r="R9" s="6">
        <v>44548</v>
      </c>
      <c r="S9" s="5">
        <v>44552</v>
      </c>
      <c r="T9" s="4" t="s">
        <v>33</v>
      </c>
      <c r="U9" s="4">
        <v>131.56</v>
      </c>
      <c r="V9" s="4">
        <v>0</v>
      </c>
      <c r="W9" s="4">
        <v>0</v>
      </c>
      <c r="X9" s="4">
        <v>2345965</v>
      </c>
    </row>
    <row r="10" s="4" customFormat="1" spans="1:24">
      <c r="A10" s="4">
        <v>17009411254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44548</v>
      </c>
      <c r="G10" s="5">
        <v>44549</v>
      </c>
      <c r="H10" s="4">
        <v>1</v>
      </c>
      <c r="I10" s="4">
        <v>1</v>
      </c>
      <c r="J10" s="4">
        <v>1</v>
      </c>
      <c r="K10" s="4" t="s">
        <v>29</v>
      </c>
      <c r="L10" s="4">
        <v>137.63</v>
      </c>
      <c r="M10" s="4">
        <v>137.63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44548</v>
      </c>
      <c r="S10" s="5">
        <v>44552</v>
      </c>
      <c r="T10" s="4" t="s">
        <v>33</v>
      </c>
      <c r="U10" s="4">
        <v>137.63</v>
      </c>
      <c r="V10" s="4">
        <v>0</v>
      </c>
      <c r="W10" s="4">
        <v>0</v>
      </c>
      <c r="X10" s="4">
        <v>2346250</v>
      </c>
    </row>
    <row r="11" s="4" customFormat="1" spans="1:23">
      <c r="A11" s="4">
        <v>17009855842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44548</v>
      </c>
      <c r="G11" s="5">
        <v>44549</v>
      </c>
      <c r="H11" s="4">
        <v>1</v>
      </c>
      <c r="I11" s="4">
        <v>1</v>
      </c>
      <c r="J11" s="4">
        <v>1</v>
      </c>
      <c r="K11" s="4" t="s">
        <v>29</v>
      </c>
      <c r="L11" s="4">
        <v>118.4</v>
      </c>
      <c r="M11" s="4">
        <v>118.4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44548</v>
      </c>
      <c r="S11" s="5">
        <v>44552</v>
      </c>
      <c r="T11" s="4" t="s">
        <v>33</v>
      </c>
      <c r="U11" s="4">
        <v>118.4</v>
      </c>
      <c r="V11" s="4">
        <v>0</v>
      </c>
      <c r="W11" s="4">
        <v>0</v>
      </c>
    </row>
    <row r="12" s="4" customFormat="1" spans="1:23">
      <c r="A12" s="4">
        <v>17010065122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44548</v>
      </c>
      <c r="G12" s="5">
        <v>44549</v>
      </c>
      <c r="H12" s="4">
        <v>1</v>
      </c>
      <c r="I12" s="4">
        <v>1</v>
      </c>
      <c r="J12" s="4">
        <v>1</v>
      </c>
      <c r="K12" s="4" t="s">
        <v>29</v>
      </c>
      <c r="L12" s="4">
        <v>272.23</v>
      </c>
      <c r="M12" s="4">
        <v>272.23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44548</v>
      </c>
      <c r="S12" s="5">
        <v>44552</v>
      </c>
      <c r="T12" s="4" t="s">
        <v>33</v>
      </c>
      <c r="U12" s="4">
        <v>272.23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E33" sqref="E33"/>
    </sheetView>
  </sheetViews>
  <sheetFormatPr defaultColWidth="9" defaultRowHeight="13.5"/>
  <cols>
    <col min="1" max="1" width="12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16982834031</v>
      </c>
      <c r="B2" s="5">
        <v>44545</v>
      </c>
      <c r="C2" s="5">
        <v>44549</v>
      </c>
      <c r="D2" s="4">
        <v>825.8</v>
      </c>
      <c r="E2" s="4" t="str">
        <f>VLOOKUP(A2,HOP!A:L,12,0)</f>
        <v>825.80</v>
      </c>
      <c r="F2" s="4" t="str">
        <f>VLOOKUP(A2,HOP!A:C,3,0)</f>
        <v>2340008</v>
      </c>
      <c r="G2" s="4">
        <f>D2-E2</f>
        <v>0</v>
      </c>
      <c r="H2" s="4" t="str">
        <f>$H$1&amp;F2</f>
        <v>，2340008</v>
      </c>
      <c r="I2" s="4" t="str">
        <f>VLOOKUP(A2,HOP!A:T,20,0)</f>
        <v>直连</v>
      </c>
    </row>
    <row r="3" s="4" customFormat="1" hidden="1" spans="1:9">
      <c r="A3" s="4">
        <v>16987536082</v>
      </c>
      <c r="B3" s="5">
        <v>44545</v>
      </c>
      <c r="C3" s="5">
        <v>44549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VLOOKUP(A3,HOP!A:T,20,0)</f>
        <v>#N/A</v>
      </c>
    </row>
    <row r="4" s="4" customFormat="1" spans="1:9">
      <c r="A4" s="4">
        <v>17001778555</v>
      </c>
      <c r="B4" s="5">
        <v>44547</v>
      </c>
      <c r="C4" s="5">
        <v>44549</v>
      </c>
      <c r="D4" s="4">
        <v>441.24</v>
      </c>
      <c r="E4" s="4" t="str">
        <f>VLOOKUP(A4,HOP!A:L,12,0)</f>
        <v>441.24</v>
      </c>
      <c r="F4" s="4" t="str">
        <f>VLOOKUP(A4,HOP!A:C,3,0)</f>
        <v>2344709</v>
      </c>
      <c r="G4" s="4">
        <f t="shared" si="0"/>
        <v>0</v>
      </c>
      <c r="H4" s="4" t="str">
        <f t="shared" si="1"/>
        <v>，2344709</v>
      </c>
      <c r="I4" s="4" t="str">
        <f>VLOOKUP(A4,HOP!A:T,20,0)</f>
        <v>直连</v>
      </c>
    </row>
    <row r="5" s="4" customFormat="1" spans="1:9">
      <c r="A5" s="4">
        <v>17005760279</v>
      </c>
      <c r="B5" s="5">
        <v>44548</v>
      </c>
      <c r="C5" s="5">
        <v>44549</v>
      </c>
      <c r="D5" s="4">
        <v>214.54</v>
      </c>
      <c r="E5" s="4" t="str">
        <f>VLOOKUP(A5,HOP!A:L,12,0)</f>
        <v>214.54</v>
      </c>
      <c r="F5" s="4" t="str">
        <f>VLOOKUP(A5,HOP!A:C,3,0)</f>
        <v>2345572</v>
      </c>
      <c r="G5" s="4">
        <f t="shared" si="0"/>
        <v>0</v>
      </c>
      <c r="H5" s="4" t="str">
        <f t="shared" si="1"/>
        <v>，2345572</v>
      </c>
      <c r="I5" s="4" t="str">
        <f>VLOOKUP(A5,HOP!A:T,20,0)</f>
        <v>直连</v>
      </c>
    </row>
    <row r="6" s="4" customFormat="1" spans="1:9">
      <c r="A6" s="4">
        <v>17005999461</v>
      </c>
      <c r="B6" s="5">
        <v>44548</v>
      </c>
      <c r="C6" s="5">
        <v>44549</v>
      </c>
      <c r="D6" s="4">
        <v>200.99</v>
      </c>
      <c r="E6" s="4" t="str">
        <f>VLOOKUP(A6,HOP!A:L,12,0)</f>
        <v>200.99</v>
      </c>
      <c r="F6" s="4" t="str">
        <f>VLOOKUP(A6,HOP!A:C,3,0)</f>
        <v>2345673</v>
      </c>
      <c r="G6" s="4">
        <f t="shared" si="0"/>
        <v>0</v>
      </c>
      <c r="H6" s="4" t="str">
        <f t="shared" si="1"/>
        <v>，2345673</v>
      </c>
      <c r="I6" s="4" t="str">
        <f>VLOOKUP(A6,HOP!A:T,20,0)</f>
        <v>直连</v>
      </c>
    </row>
    <row r="7" s="4" customFormat="1" spans="1:9">
      <c r="A7" s="4">
        <v>17006618557</v>
      </c>
      <c r="B7" s="5">
        <v>44548</v>
      </c>
      <c r="C7" s="5">
        <v>44549</v>
      </c>
      <c r="D7" s="4">
        <v>247.94</v>
      </c>
      <c r="E7" s="4" t="str">
        <f>VLOOKUP(A7,HOP!A:L,12,0)</f>
        <v>247.94</v>
      </c>
      <c r="F7" s="4" t="str">
        <f>VLOOKUP(A7,HOP!A:C,3,0)</f>
        <v>2345947</v>
      </c>
      <c r="G7" s="4">
        <f t="shared" si="0"/>
        <v>0</v>
      </c>
      <c r="H7" s="4" t="str">
        <f t="shared" si="1"/>
        <v>，2345947</v>
      </c>
      <c r="I7" s="4" t="str">
        <f>VLOOKUP(A7,HOP!A:T,20,0)</f>
        <v>直连</v>
      </c>
    </row>
    <row r="8" s="4" customFormat="1" spans="1:9">
      <c r="A8" s="4">
        <v>17006612265</v>
      </c>
      <c r="B8" s="5">
        <v>44548</v>
      </c>
      <c r="C8" s="5">
        <v>44549</v>
      </c>
      <c r="D8" s="4">
        <v>131.56</v>
      </c>
      <c r="E8" s="4" t="str">
        <f>VLOOKUP(A8,HOP!A:L,12,0)</f>
        <v>131.56</v>
      </c>
      <c r="F8" s="4" t="str">
        <f>VLOOKUP(A8,HOP!A:C,3,0)</f>
        <v>2345965</v>
      </c>
      <c r="G8" s="4">
        <f t="shared" si="0"/>
        <v>0</v>
      </c>
      <c r="H8" s="4" t="str">
        <f t="shared" si="1"/>
        <v>，2345965</v>
      </c>
      <c r="I8" s="4" t="str">
        <f>VLOOKUP(A8,HOP!A:T,20,0)</f>
        <v>直连</v>
      </c>
    </row>
    <row r="9" s="4" customFormat="1" spans="1:9">
      <c r="A9" s="4">
        <v>17009411254</v>
      </c>
      <c r="B9" s="5">
        <v>44548</v>
      </c>
      <c r="C9" s="5">
        <v>44549</v>
      </c>
      <c r="D9" s="4">
        <v>137.63</v>
      </c>
      <c r="E9" s="4" t="str">
        <f>VLOOKUP(A9,HOP!A:L,12,0)</f>
        <v>137.63</v>
      </c>
      <c r="F9" s="4" t="str">
        <f>VLOOKUP(A9,HOP!A:C,3,0)</f>
        <v>2346250</v>
      </c>
      <c r="G9" s="4">
        <f t="shared" si="0"/>
        <v>0</v>
      </c>
      <c r="H9" s="4" t="str">
        <f t="shared" si="1"/>
        <v>，2346250</v>
      </c>
      <c r="I9" s="4" t="str">
        <f>VLOOKUP(A9,HOP!A:T,20,0)</f>
        <v>直连</v>
      </c>
    </row>
    <row r="10" s="4" customFormat="1" spans="1:9">
      <c r="A10" s="4">
        <v>17009855842</v>
      </c>
      <c r="B10" s="5">
        <v>44548</v>
      </c>
      <c r="C10" s="5">
        <v>44549</v>
      </c>
      <c r="D10" s="4">
        <v>118.4</v>
      </c>
      <c r="E10" s="4" t="str">
        <f>VLOOKUP(A10,HOP!A:L,12,0)</f>
        <v>118.40</v>
      </c>
      <c r="F10" s="4" t="str">
        <f>VLOOKUP(A10,HOP!A:C,3,0)</f>
        <v>2346428</v>
      </c>
      <c r="G10" s="4">
        <f t="shared" si="0"/>
        <v>0</v>
      </c>
      <c r="H10" s="4" t="str">
        <f t="shared" si="1"/>
        <v>，2346428</v>
      </c>
      <c r="I10" s="4" t="str">
        <f>VLOOKUP(A10,HOP!A:T,20,0)</f>
        <v>直连</v>
      </c>
    </row>
    <row r="11" s="4" customFormat="1" spans="1:9">
      <c r="A11" s="4">
        <v>17010065122</v>
      </c>
      <c r="B11" s="5">
        <v>44548</v>
      </c>
      <c r="C11" s="5">
        <v>44549</v>
      </c>
      <c r="D11" s="4">
        <v>272.23</v>
      </c>
      <c r="E11" s="4" t="str">
        <f>VLOOKUP(A11,HOP!A:L,12,0)</f>
        <v>272.23</v>
      </c>
      <c r="F11" s="4" t="str">
        <f>VLOOKUP(A11,HOP!A:C,3,0)</f>
        <v>2346493</v>
      </c>
      <c r="G11" s="4">
        <f t="shared" si="0"/>
        <v>0</v>
      </c>
      <c r="H11" s="4" t="str">
        <f t="shared" si="1"/>
        <v>，2346493</v>
      </c>
      <c r="I11" s="4" t="str">
        <f>VLOOKUP(A11,HOP!A:T,20,0)</f>
        <v>直连</v>
      </c>
    </row>
    <row r="13" spans="4:4">
      <c r="D13" s="4">
        <f>SUM(D2:D12)</f>
        <v>2590.33</v>
      </c>
    </row>
    <row r="18" spans="1:1">
      <c r="A18" s="4" t="s">
        <v>63</v>
      </c>
    </row>
    <row r="19" spans="1:1">
      <c r="A19" s="4" t="s">
        <v>64</v>
      </c>
    </row>
    <row r="20" spans="1:1">
      <c r="A20" s="4" t="s">
        <v>65</v>
      </c>
    </row>
  </sheetData>
  <autoFilter ref="A1:XFD13">
    <filterColumn colId="3">
      <filters blank="1">
        <filter val="137.63"/>
        <filter val="272.23"/>
        <filter val="2590.33"/>
        <filter val="118.4"/>
        <filter val="214.54"/>
        <filter val="247.94"/>
        <filter val="441.24"/>
        <filter val="131.56"/>
        <filter val="825.8"/>
        <filter val="20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16982834031</v>
      </c>
      <c r="B2" s="1" t="s">
        <v>83</v>
      </c>
      <c r="C2" s="1" t="s">
        <v>84</v>
      </c>
      <c r="D2" s="1" t="s">
        <v>85</v>
      </c>
      <c r="E2" s="1" t="s">
        <v>30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17001778555</v>
      </c>
      <c r="B3" s="1" t="s">
        <v>98</v>
      </c>
      <c r="C3" s="1" t="s">
        <v>99</v>
      </c>
      <c r="D3" s="1" t="s">
        <v>100</v>
      </c>
      <c r="E3" s="1" t="s">
        <v>40</v>
      </c>
      <c r="F3" s="1" t="s">
        <v>98</v>
      </c>
      <c r="G3" s="1" t="s">
        <v>87</v>
      </c>
      <c r="H3" s="1" t="s">
        <v>88</v>
      </c>
      <c r="I3" s="1" t="s">
        <v>101</v>
      </c>
      <c r="J3" s="1" t="s">
        <v>90</v>
      </c>
      <c r="K3" s="1" t="s">
        <v>101</v>
      </c>
      <c r="L3" s="1" t="s">
        <v>101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102</v>
      </c>
      <c r="R3" s="1" t="s">
        <v>95</v>
      </c>
      <c r="S3" s="1" t="s">
        <v>96</v>
      </c>
      <c r="T3" s="1" t="s">
        <v>97</v>
      </c>
    </row>
    <row r="4" s="1" customFormat="1" spans="1:20">
      <c r="A4" s="3">
        <v>17005760279</v>
      </c>
      <c r="B4" s="1" t="s">
        <v>103</v>
      </c>
      <c r="C4" s="1" t="s">
        <v>104</v>
      </c>
      <c r="D4" s="1" t="s">
        <v>105</v>
      </c>
      <c r="E4" s="1" t="s">
        <v>43</v>
      </c>
      <c r="F4" s="1" t="s">
        <v>103</v>
      </c>
      <c r="G4" s="1" t="s">
        <v>87</v>
      </c>
      <c r="H4" s="1" t="s">
        <v>88</v>
      </c>
      <c r="I4" s="1" t="s">
        <v>106</v>
      </c>
      <c r="J4" s="1" t="s">
        <v>90</v>
      </c>
      <c r="K4" s="1" t="s">
        <v>106</v>
      </c>
      <c r="L4" s="1" t="s">
        <v>106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107</v>
      </c>
      <c r="R4" s="1" t="s">
        <v>95</v>
      </c>
      <c r="S4" s="1" t="s">
        <v>96</v>
      </c>
      <c r="T4" s="1" t="s">
        <v>97</v>
      </c>
    </row>
    <row r="5" s="1" customFormat="1" spans="1:20">
      <c r="A5" s="3">
        <v>17005999461</v>
      </c>
      <c r="B5" s="1" t="s">
        <v>103</v>
      </c>
      <c r="C5" s="1" t="s">
        <v>108</v>
      </c>
      <c r="D5" s="1" t="s">
        <v>109</v>
      </c>
      <c r="E5" s="1" t="s">
        <v>46</v>
      </c>
      <c r="F5" s="1" t="s">
        <v>103</v>
      </c>
      <c r="G5" s="1" t="s">
        <v>87</v>
      </c>
      <c r="H5" s="1" t="s">
        <v>88</v>
      </c>
      <c r="I5" s="1" t="s">
        <v>110</v>
      </c>
      <c r="J5" s="1" t="s">
        <v>90</v>
      </c>
      <c r="K5" s="1" t="s">
        <v>110</v>
      </c>
      <c r="L5" s="1" t="s">
        <v>110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111</v>
      </c>
      <c r="R5" s="1" t="s">
        <v>95</v>
      </c>
      <c r="S5" s="1" t="s">
        <v>96</v>
      </c>
      <c r="T5" s="1" t="s">
        <v>97</v>
      </c>
    </row>
    <row r="6" s="1" customFormat="1" spans="1:20">
      <c r="A6" s="3">
        <v>17006618557</v>
      </c>
      <c r="B6" s="1" t="s">
        <v>103</v>
      </c>
      <c r="C6" s="1" t="s">
        <v>112</v>
      </c>
      <c r="D6" s="1" t="s">
        <v>113</v>
      </c>
      <c r="E6" s="1" t="s">
        <v>49</v>
      </c>
      <c r="F6" s="1" t="s">
        <v>103</v>
      </c>
      <c r="G6" s="1" t="s">
        <v>87</v>
      </c>
      <c r="H6" s="1" t="s">
        <v>88</v>
      </c>
      <c r="I6" s="1" t="s">
        <v>114</v>
      </c>
      <c r="J6" s="1" t="s">
        <v>90</v>
      </c>
      <c r="K6" s="1" t="s">
        <v>114</v>
      </c>
      <c r="L6" s="1" t="s">
        <v>114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115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17006612265</v>
      </c>
      <c r="B7" s="1" t="s">
        <v>103</v>
      </c>
      <c r="C7" s="1" t="s">
        <v>116</v>
      </c>
      <c r="D7" s="1" t="s">
        <v>117</v>
      </c>
      <c r="E7" s="1" t="s">
        <v>52</v>
      </c>
      <c r="F7" s="1" t="s">
        <v>103</v>
      </c>
      <c r="G7" s="1" t="s">
        <v>87</v>
      </c>
      <c r="H7" s="1" t="s">
        <v>88</v>
      </c>
      <c r="I7" s="1" t="s">
        <v>118</v>
      </c>
      <c r="J7" s="1" t="s">
        <v>90</v>
      </c>
      <c r="K7" s="1" t="s">
        <v>118</v>
      </c>
      <c r="L7" s="1" t="s">
        <v>118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119</v>
      </c>
      <c r="R7" s="1" t="s">
        <v>95</v>
      </c>
      <c r="S7" s="1" t="s">
        <v>96</v>
      </c>
      <c r="T7" s="1" t="s">
        <v>97</v>
      </c>
    </row>
    <row r="8" s="1" customFormat="1" spans="1:20">
      <c r="A8" s="3">
        <v>17009411254</v>
      </c>
      <c r="B8" s="1" t="s">
        <v>103</v>
      </c>
      <c r="C8" s="1" t="s">
        <v>120</v>
      </c>
      <c r="D8" s="1" t="s">
        <v>121</v>
      </c>
      <c r="E8" s="1" t="s">
        <v>55</v>
      </c>
      <c r="F8" s="1" t="s">
        <v>103</v>
      </c>
      <c r="G8" s="1" t="s">
        <v>87</v>
      </c>
      <c r="H8" s="1" t="s">
        <v>88</v>
      </c>
      <c r="I8" s="1" t="s">
        <v>122</v>
      </c>
      <c r="J8" s="1" t="s">
        <v>90</v>
      </c>
      <c r="K8" s="1" t="s">
        <v>122</v>
      </c>
      <c r="L8" s="1" t="s">
        <v>122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123</v>
      </c>
      <c r="R8" s="1" t="s">
        <v>95</v>
      </c>
      <c r="S8" s="1" t="s">
        <v>96</v>
      </c>
      <c r="T8" s="1" t="s">
        <v>97</v>
      </c>
    </row>
    <row r="9" s="1" customFormat="1" spans="1:20">
      <c r="A9" s="3">
        <v>17009855842</v>
      </c>
      <c r="B9" s="1" t="s">
        <v>103</v>
      </c>
      <c r="C9" s="1" t="s">
        <v>124</v>
      </c>
      <c r="D9" s="1" t="s">
        <v>125</v>
      </c>
      <c r="E9" s="1" t="s">
        <v>58</v>
      </c>
      <c r="F9" s="1" t="s">
        <v>103</v>
      </c>
      <c r="G9" s="1" t="s">
        <v>87</v>
      </c>
      <c r="H9" s="1" t="s">
        <v>88</v>
      </c>
      <c r="I9" s="1" t="s">
        <v>126</v>
      </c>
      <c r="J9" s="1" t="s">
        <v>90</v>
      </c>
      <c r="K9" s="1" t="s">
        <v>126</v>
      </c>
      <c r="L9" s="1" t="s">
        <v>126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127</v>
      </c>
      <c r="R9" s="1" t="s">
        <v>95</v>
      </c>
      <c r="S9" s="1" t="s">
        <v>96</v>
      </c>
      <c r="T9" s="1" t="s">
        <v>97</v>
      </c>
    </row>
    <row r="10" s="1" customFormat="1" spans="1:20">
      <c r="A10" s="3">
        <v>17010065122</v>
      </c>
      <c r="B10" s="1" t="s">
        <v>103</v>
      </c>
      <c r="C10" s="1" t="s">
        <v>128</v>
      </c>
      <c r="D10" s="1" t="s">
        <v>129</v>
      </c>
      <c r="E10" s="1" t="s">
        <v>61</v>
      </c>
      <c r="F10" s="1" t="s">
        <v>103</v>
      </c>
      <c r="G10" s="1" t="s">
        <v>87</v>
      </c>
      <c r="H10" s="1" t="s">
        <v>88</v>
      </c>
      <c r="I10" s="1" t="s">
        <v>130</v>
      </c>
      <c r="J10" s="1" t="s">
        <v>90</v>
      </c>
      <c r="K10" s="1" t="s">
        <v>130</v>
      </c>
      <c r="L10" s="1" t="s">
        <v>130</v>
      </c>
      <c r="M10" s="1" t="s">
        <v>91</v>
      </c>
      <c r="N10" s="1" t="s">
        <v>91</v>
      </c>
      <c r="O10" s="1" t="s">
        <v>92</v>
      </c>
      <c r="P10" s="1" t="s">
        <v>93</v>
      </c>
      <c r="Q10" s="1" t="s">
        <v>131</v>
      </c>
      <c r="R10" s="1" t="s">
        <v>95</v>
      </c>
      <c r="S10" s="1" t="s">
        <v>96</v>
      </c>
      <c r="T10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2021-12-22T01:36:18Z</dcterms:created>
  <dcterms:modified xsi:type="dcterms:W3CDTF">2021-12-22T01:42:05Z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D6CFDA5A770840A78E803B413ADE059C</vt:lpwstr>
  </property>
  <property fmtid="{D5CDD505-2E9C-101B-9397-08002B2CF9AE}" pid="3" name="KSOProductBuildVer">
    <vt:lpwstr>2052-11.1.0.11115</vt:lpwstr>
  </property>
</Properties>
</file>