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<sst xmlns="http://schemas.openxmlformats.org/spreadsheetml/2006/main" count="109" uniqueCount="77">
  <si>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</si>
  <si>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</si>
  <si>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</si>
  <si>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</si>
  <si>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</si>
  <si>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</si>
  <si>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</si>
  <si>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</si>
  <si>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</si>
  <si>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</si>
  <si>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</si>
  <si>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</si>
  <si>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</si>
  <si>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</si>
  <si>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</si>
  <si>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</si>
  <si>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</si>
  <si>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</si>
  <si>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</si>
  <si>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</si>
  <si>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</si>
  <si>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</si>
  <si>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</si>
  <si>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</si>
  <si>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</si>
  <si>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</si>
  <si>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</si>
  <si>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[和平]和平热龙温泉度假村(78217595)</t>
  </si>
  <si>
    <t>水上一房一厅别墅&lt;限量特价&gt;&lt;双人入住&gt;&lt;双早&gt;</t>
  </si>
  <si>
    <t>CNY</t>
  </si>
  <si>
    <t>温广平</t>
  </si>
  <si>
    <t>CA363211223CNY</t>
  </si>
  <si>
    <t>未提现</t>
  </si>
  <si>
    <t>携程开票</t>
  </si>
  <si>
    <t>[杭州]杭州陆羽君澜度假酒店(80284220)</t>
  </si>
  <si>
    <t>标准大床房&lt;双人入住&gt;&lt;双早&gt;</t>
  </si>
  <si>
    <t>陆雷</t>
  </si>
  <si>
    <t>，</t>
  </si>
  <si>
    <t>A211223091343481</t>
  </si>
  <si>
    <t>CNY / HKD 当前参考汇率: 1.223206052</t>
  </si>
  <si>
    <t>总计：1984 CNY/
2426.84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</si>
  <si>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</si>
  <si>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</si>
  <si>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</si>
  <si>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</si>
  <si>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</si>
  <si>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</si>
  <si>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</si>
  <si>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</si>
  <si>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</si>
  <si>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</si>
  <si>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</si>
  <si>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</si>
  <si>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</si>
  <si>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</si>
  <si>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</si>
  <si>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</si>
  <si>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</si>
  <si>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2021-12-06</t>
  </si>
  <si>
    <t>2328443</t>
  </si>
  <si>
    <t>和平热龙温泉度假村</t>
  </si>
  <si>
    <t>2021-12-08</t>
  </si>
  <si>
    <t>退房日周结</t>
  </si>
  <si>
    <t>1520.00</t>
  </si>
  <si>
    <t>RMB</t>
  </si>
  <si>
    <t>0</t>
  </si>
  <si>
    <t>0.00</t>
  </si>
  <si>
    <t>携程国内直连(DD)</t>
  </si>
  <si>
    <t>2021-12-06 10:52:51</t>
  </si>
  <si>
    <t>否</t>
  </si>
  <si>
    <t>汇智国际旅游发展有限公司</t>
  </si>
  <si>
    <t>直采</t>
  </si>
  <si>
    <t>2021-12-07</t>
  </si>
  <si>
    <t>2329807</t>
  </si>
  <si>
    <t>杭州陆羽君澜度假酒店</t>
  </si>
  <si>
    <t>464.00</t>
  </si>
  <si>
    <t>2021-12-07 14:35:32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</si>
</sst>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7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12" borderId="2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18" borderId="3" applyNumberFormat="0" applyAlignment="0" applyProtection="0">
      <alignment vertical="center"/>
    </xf>
    <xf numFmtId="0" fontId="15" fillId="18" borderId="1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16928067726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44536</v>
      </c>
      <c r="G2" s="5">
        <v>44538</v>
      </c>
      <c r="H2" s="4">
        <v>1</v>
      </c>
      <c r="I2" s="4">
        <v>2</v>
      </c>
      <c r="J2" s="4">
        <v>2</v>
      </c>
      <c r="K2" s="4" t="s">
        <v>29</v>
      </c>
      <c r="L2" s="4">
        <v>1520</v>
      </c>
      <c r="M2" s="4">
        <v>1520</v>
      </c>
      <c r="N2" s="4" t="s">
        <v>30</v>
      </c>
      <c r="O2" s="4" t="s">
        <v>31</v>
      </c>
      <c r="P2" s="4" t="s">
        <v>32</v>
      </c>
      <c r="Q2" s="4">
        <v>0</v>
      </c>
      <c r="R2" s="6">
        <v>44536</v>
      </c>
      <c r="S2" s="5">
        <v>44553</v>
      </c>
      <c r="T2" s="4" t="s">
        <v>33</v>
      </c>
      <c r="U2" s="4">
        <v>1520</v>
      </c>
      <c r="V2" s="4">
        <v>0</v>
      </c>
      <c r="W2" s="4">
        <v>0</v>
      </c>
      <c r="X2" s="4">
        <v>2328443</v>
      </c>
    </row>
    <row r="3" s="4" customFormat="1" spans="1:25">
      <c r="A3" s="4">
        <v>16935174881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44537</v>
      </c>
      <c r="G3" s="5">
        <v>44538</v>
      </c>
      <c r="H3" s="4">
        <v>1</v>
      </c>
      <c r="I3" s="4">
        <v>1</v>
      </c>
      <c r="J3" s="4">
        <v>1</v>
      </c>
      <c r="K3" s="4" t="s">
        <v>29</v>
      </c>
      <c r="L3" s="4">
        <v>464</v>
      </c>
      <c r="M3" s="4">
        <v>464</v>
      </c>
      <c r="N3" s="4" t="s">
        <v>36</v>
      </c>
      <c r="O3" s="4" t="s">
        <v>31</v>
      </c>
      <c r="P3" s="4" t="s">
        <v>32</v>
      </c>
      <c r="Q3" s="4">
        <v>0</v>
      </c>
      <c r="R3" s="6">
        <v>44537</v>
      </c>
      <c r="S3" s="5">
        <v>44553</v>
      </c>
      <c r="T3" s="4" t="s">
        <v>33</v>
      </c>
      <c r="U3" s="4">
        <v>464</v>
      </c>
      <c r="V3" s="4">
        <v>0</v>
      </c>
      <c r="W3" s="4">
        <v>0</v>
      </c>
      <c r="X3" s="4">
        <v>2329807</v>
      </c>
      <c r="Y3" s="4">
        <v>2112070012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1" sqref="A11:B13"/>
    </sheetView>
  </sheetViews>
  <sheetFormatPr defaultColWidth="9" defaultRowHeight="13.5"/>
  <cols>
    <col min="1" max="1" width="13.5" style="4" customWidth="1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4">
        <v>16928067726</v>
      </c>
      <c r="B2" s="5">
        <v>44536</v>
      </c>
      <c r="C2" s="5">
        <v>44538</v>
      </c>
      <c r="D2" s="4">
        <v>1520</v>
      </c>
      <c r="E2" s="4" t="str">
        <f>VLOOKUP(A2,HOP!A:L,12,0)</f>
        <v>1520.00</v>
      </c>
      <c r="F2" s="4" t="str">
        <f>VLOOKUP(A2,HOP!A:C,3,0)</f>
        <v>2328443</v>
      </c>
      <c r="G2" s="4">
        <f>D2-E2</f>
        <v>0</v>
      </c>
      <c r="H2" s="4" t="str">
        <f>$H$1&amp;F2</f>
        <v>，2328443</v>
      </c>
      <c r="I2" s="4" t="str">
        <f>VLOOKUP(A2,HOP!A:T,20,0)</f>
        <v>直采</v>
      </c>
    </row>
    <row r="3" s="4" customFormat="1" spans="1:9">
      <c r="A3" s="4">
        <v>16935174881</v>
      </c>
      <c r="B3" s="5">
        <v>44537</v>
      </c>
      <c r="C3" s="5">
        <v>44538</v>
      </c>
      <c r="D3" s="4">
        <v>464</v>
      </c>
      <c r="E3" s="4" t="str">
        <f>VLOOKUP(A3,HOP!A:L,12,0)</f>
        <v>464.00</v>
      </c>
      <c r="F3" s="4" t="str">
        <f>VLOOKUP(A3,HOP!A:C,3,0)</f>
        <v>2329807</v>
      </c>
      <c r="G3" s="4">
        <f>D3-E3</f>
        <v>0</v>
      </c>
      <c r="H3" s="4" t="str">
        <f>$H$1&amp;F3</f>
        <v>，2329807</v>
      </c>
      <c r="I3" s="4" t="str">
        <f>VLOOKUP(A3,HOP!A:T,20,0)</f>
        <v>直采</v>
      </c>
    </row>
    <row r="5" spans="4:4">
      <c r="D5" s="4">
        <f>SUM(D2:D4)</f>
        <v>1984</v>
      </c>
    </row>
    <row r="11" spans="1:1">
      <c r="A11" s="4" t="s">
        <v>38</v>
      </c>
    </row>
    <row r="12" spans="1:1">
      <c r="A12" s="4" t="s">
        <v>39</v>
      </c>
    </row>
    <row r="13" spans="1:1">
      <c r="A13" s="4" t="s">
        <v>40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0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</row>
    <row r="2" s="1" customFormat="1" spans="1:20">
      <c r="A2" s="3">
        <v>16928067726</v>
      </c>
      <c r="B2" s="1" t="s">
        <v>58</v>
      </c>
      <c r="C2" s="1" t="s">
        <v>59</v>
      </c>
      <c r="D2" s="1" t="s">
        <v>60</v>
      </c>
      <c r="E2" s="1" t="s">
        <v>30</v>
      </c>
      <c r="F2" s="1" t="s">
        <v>58</v>
      </c>
      <c r="G2" s="1" t="s">
        <v>61</v>
      </c>
      <c r="H2" s="1" t="s">
        <v>62</v>
      </c>
      <c r="I2" s="1" t="s">
        <v>63</v>
      </c>
      <c r="J2" s="1" t="s">
        <v>64</v>
      </c>
      <c r="K2" s="1" t="s">
        <v>63</v>
      </c>
      <c r="L2" s="1" t="s">
        <v>63</v>
      </c>
      <c r="M2" s="1" t="s">
        <v>65</v>
      </c>
      <c r="N2" s="1" t="s">
        <v>65</v>
      </c>
      <c r="O2" s="1" t="s">
        <v>66</v>
      </c>
      <c r="P2" s="1" t="s">
        <v>67</v>
      </c>
      <c r="Q2" s="1" t="s">
        <v>68</v>
      </c>
      <c r="R2" s="1" t="s">
        <v>69</v>
      </c>
      <c r="S2" s="1" t="s">
        <v>70</v>
      </c>
      <c r="T2" s="1" t="s">
        <v>71</v>
      </c>
    </row>
    <row r="3" s="1" customFormat="1" spans="1:20">
      <c r="A3" s="3">
        <v>16935174881</v>
      </c>
      <c r="B3" s="1" t="s">
        <v>72</v>
      </c>
      <c r="C3" s="1" t="s">
        <v>73</v>
      </c>
      <c r="D3" s="1" t="s">
        <v>74</v>
      </c>
      <c r="E3" s="1" t="s">
        <v>36</v>
      </c>
      <c r="F3" s="1" t="s">
        <v>72</v>
      </c>
      <c r="G3" s="1" t="s">
        <v>61</v>
      </c>
      <c r="H3" s="1" t="s">
        <v>62</v>
      </c>
      <c r="I3" s="1" t="s">
        <v>75</v>
      </c>
      <c r="J3" s="1" t="s">
        <v>64</v>
      </c>
      <c r="K3" s="1" t="s">
        <v>75</v>
      </c>
      <c r="L3" s="1" t="s">
        <v>75</v>
      </c>
      <c r="M3" s="1" t="s">
        <v>65</v>
      </c>
      <c r="N3" s="1" t="s">
        <v>65</v>
      </c>
      <c r="O3" s="1" t="s">
        <v>66</v>
      </c>
      <c r="P3" s="1" t="s">
        <v>67</v>
      </c>
      <c r="Q3" s="1" t="s">
        <v>76</v>
      </c>
      <c r="R3" s="1" t="s">
        <v>69</v>
      </c>
      <c r="S3" s="1" t="s">
        <v>70</v>
      </c>
      <c r="T3" s="1" t="s">
        <v>71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2021-12-23T01:07:02Z</dcterms:created>
  <dcterms:modified xsi:type="dcterms:W3CDTF">2021-12-23T01:14:24Z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D4383E26C1D2482B8CE611480DF9B213</vt:lpwstr>
  </property>
  <property fmtid="{D5CDD505-2E9C-101B-9397-08002B2CF9AE}" pid="3" name="KSOProductBuildVer">
    <vt:lpwstr>2052-11.1.0.11115</vt:lpwstr>
  </property>
</Properties>
</file>