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<sst xmlns="http://schemas.openxmlformats.org/spreadsheetml/2006/main" count="361" uniqueCount="138">
  <si>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</si>
  <si>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</si>
  <si>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</si>
  <si>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</si>
  <si>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</si>
  <si>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</si>
  <si>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</si>
  <si>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</si>
  <si>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</si>
  <si>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</si>
  <si>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</si>
  <si>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</si>
  <si>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</si>
  <si>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</si>
  <si>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</si>
  <si>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</si>
  <si>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</si>
  <si>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</si>
  <si>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</si>
  <si>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</si>
  <si>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</si>
  <si>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</si>
  <si>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</si>
  <si>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</si>
  <si>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</si>
  <si>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</si>
  <si>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</si>
  <si>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[上海]锦江之星(上海宝山盛桥店)(60983514)</t>
  </si>
  <si>
    <t>标准房A&lt;双人入住&gt;&lt;内宾&gt;&lt;预付&gt;&lt;双早&gt;</t>
  </si>
  <si>
    <t>CNY</t>
  </si>
  <si>
    <t>亢鹍鹏</t>
  </si>
  <si>
    <t>CA11323211223CNY</t>
  </si>
  <si>
    <t>未提现</t>
  </si>
  <si>
    <t>携程开票</t>
  </si>
  <si>
    <t>[南昌]麗枫酒店(南昌西站国博地铁站店)(60983843)</t>
  </si>
  <si>
    <t>商务双床房&lt;双人入住&gt;&lt;内宾&gt;&lt;预付&gt;&lt;双早&gt;</t>
  </si>
  <si>
    <t>刘振川,刘鹏阳</t>
  </si>
  <si>
    <t>[唐山]宜尚酒店(唐山爱琴海中环广场店)(71584729)</t>
  </si>
  <si>
    <t>标准双床房&lt;双人入住&gt;&lt;内宾&gt;&lt;预付&gt;&lt;双早&gt;</t>
  </si>
  <si>
    <t>梁海彬</t>
  </si>
  <si>
    <t>[新郑]锦江之星品尚酒店(新郑龙湖阳光大道店)(73284403)</t>
  </si>
  <si>
    <t>商务套房A&lt;双人入住&gt;&lt;内宾&gt;&lt;预付&gt;&lt;双早&gt;</t>
  </si>
  <si>
    <t>姜小荣</t>
  </si>
  <si>
    <t>[盐城]非繁·丽风酒店(盐城机场店)(70886423)</t>
  </si>
  <si>
    <t>豪华双床房&lt;双人入住&gt;&lt;内宾&gt;&lt;预付&gt;&lt;双早&gt;</t>
  </si>
  <si>
    <t>万照林</t>
  </si>
  <si>
    <t>[淄博]7天优品酒店(淄博金晶大道万象汇店)(70869438)</t>
  </si>
  <si>
    <t>精选特优房（暖气）&lt;双人入住&gt;&lt;内宾&gt;&lt;预付&gt;&lt;双早&gt;</t>
  </si>
  <si>
    <t>李彦刚</t>
  </si>
  <si>
    <t>[南京]维也纳酒店(南京浦珠中路店)(79027185)</t>
  </si>
  <si>
    <t>杨钊松,胡朝红</t>
  </si>
  <si>
    <t>[武汉]希岸酒店(武汉菱角湖万达广场店)(54940524)</t>
  </si>
  <si>
    <t>希岸玲珑房&lt;双人入住&gt;&lt;内宾&gt;&lt;预付&gt;&lt;无早&gt;</t>
  </si>
  <si>
    <t>殷云华</t>
  </si>
  <si>
    <t>[横州]城市便捷酒店(横县横州大道店)(72814315)</t>
  </si>
  <si>
    <t>标准大床房&lt;双人入住&gt;&lt;内宾&gt;&lt;预付&gt;&lt;无早&gt;</t>
  </si>
  <si>
    <t>龙群山</t>
  </si>
  <si>
    <t>[信阳]喆啡酒店(信阳南湾湖师范学院店)(71577217)</t>
  </si>
  <si>
    <t>啡凡体验房&lt;双人入住&gt;&lt;内宾&gt;&lt;预付&gt;&lt;双早&gt;</t>
  </si>
  <si>
    <t>黄金福</t>
  </si>
  <si>
    <t>[太原]锦江之星风尚(太原南站店)(73271147)</t>
  </si>
  <si>
    <t>张鹏</t>
  </si>
  <si>
    <t>，</t>
  </si>
  <si>
    <t>A211223092735481</t>
  </si>
  <si>
    <t>CNY / HKD 当前参考汇率: 1.223206052</t>
  </si>
  <si>
    <t>总计： 3896.42 CNY/
4766.12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</si>
  <si>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</si>
  <si>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</si>
  <si>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</si>
  <si>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</si>
  <si>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</si>
  <si>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</si>
  <si>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</si>
  <si>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</si>
  <si>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</si>
  <si>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</si>
  <si>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</si>
  <si>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</si>
  <si>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</si>
  <si>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</si>
  <si>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</si>
  <si>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</si>
  <si>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</si>
  <si>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2021-12-15</t>
  </si>
  <si>
    <t>2341038</t>
  </si>
  <si>
    <t>锦江之星(上海宝山盛桥店)</t>
  </si>
  <si>
    <t>2021-12-20</t>
  </si>
  <si>
    <t>退房日月结</t>
  </si>
  <si>
    <t>1032.25</t>
  </si>
  <si>
    <t>RMB</t>
  </si>
  <si>
    <t>0</t>
  </si>
  <si>
    <t>0.00</t>
  </si>
  <si>
    <t>携程汇智国内直连</t>
  </si>
  <si>
    <t>2021-12-15 12:59:36</t>
  </si>
  <si>
    <t>否</t>
  </si>
  <si>
    <t>汇智国际旅游发展有限公司</t>
  </si>
  <si>
    <t>直连</t>
  </si>
  <si>
    <t>2021-12-16</t>
  </si>
  <si>
    <t>2342365</t>
  </si>
  <si>
    <t>麗枫酒店(南昌西站国博地铁站店)</t>
  </si>
  <si>
    <t>1117.24</t>
  </si>
  <si>
    <t>2021-12-16 09:49:08</t>
  </si>
  <si>
    <t>2021-12-19</t>
  </si>
  <si>
    <t>2346788</t>
  </si>
  <si>
    <t>宜尚酒店(唐山爱琴海中环广场店)</t>
  </si>
  <si>
    <t>239.37</t>
  </si>
  <si>
    <t>2021-12-19 09:34:33</t>
  </si>
  <si>
    <t>2346807</t>
  </si>
  <si>
    <t>锦江之星品尚酒店(新郑龙湖阳光大道店)</t>
  </si>
  <si>
    <t>206.45</t>
  </si>
  <si>
    <t>2021-12-19 10:02:30</t>
  </si>
  <si>
    <t>2346813</t>
  </si>
  <si>
    <t>非繁·丽风酒店(盐城机场店)</t>
  </si>
  <si>
    <t>214.54</t>
  </si>
  <si>
    <t>2021-12-19 10:12:50</t>
  </si>
  <si>
    <t>2346862</t>
  </si>
  <si>
    <t>7天优品酒店(淄博金晶大道万象汇店)</t>
  </si>
  <si>
    <t>118.40</t>
  </si>
  <si>
    <t>2021-12-19 11:12:55</t>
  </si>
  <si>
    <t>2346894</t>
  </si>
  <si>
    <t>维也纳酒店(南京浦珠中路店)</t>
  </si>
  <si>
    <t>272.23</t>
  </si>
  <si>
    <t>2021-12-19 11:47:24</t>
  </si>
  <si>
    <t>2347067</t>
  </si>
  <si>
    <t>希岸酒店(武汉菱角湖万达广场店)</t>
  </si>
  <si>
    <t>190.26</t>
  </si>
  <si>
    <t>2021-12-19 14:19:54</t>
  </si>
  <si>
    <t>2347282</t>
  </si>
  <si>
    <t>城市便捷酒店(横县横州大道店)</t>
  </si>
  <si>
    <t>159.58</t>
  </si>
  <si>
    <t>2021-12-19 17:46:17</t>
  </si>
  <si>
    <t>2347294</t>
  </si>
  <si>
    <t>喆啡酒店(信阳南湾湖师范学院店)</t>
  </si>
  <si>
    <t>2021-12-19 17:52:24</t>
  </si>
  <si>
    <t>2347613</t>
  </si>
  <si>
    <t>锦江之星风尚(太原南站店)</t>
  </si>
  <si>
    <t>131.56</t>
  </si>
  <si>
    <t>2021-12-19 21:39:24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</si>
</sst>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16987912393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44550</v>
      </c>
      <c r="H2" s="4">
        <v>1</v>
      </c>
      <c r="I2" s="4">
        <v>5</v>
      </c>
      <c r="J2" s="4">
        <v>5</v>
      </c>
      <c r="K2" s="4" t="s">
        <v>29</v>
      </c>
      <c r="L2" s="4">
        <v>1032.25</v>
      </c>
      <c r="M2" s="4">
        <v>1032.25</v>
      </c>
      <c r="N2" s="4" t="s">
        <v>30</v>
      </c>
      <c r="O2" s="4" t="s">
        <v>31</v>
      </c>
      <c r="P2" s="4" t="s">
        <v>32</v>
      </c>
      <c r="Q2" s="4">
        <v>0</v>
      </c>
      <c r="R2" s="6">
        <v>44545</v>
      </c>
      <c r="S2" s="5">
        <v>44553</v>
      </c>
      <c r="T2" s="4" t="s">
        <v>33</v>
      </c>
      <c r="U2" s="4">
        <v>1032.25</v>
      </c>
      <c r="V2" s="4">
        <v>0</v>
      </c>
      <c r="W2" s="4">
        <v>0</v>
      </c>
      <c r="X2" s="4">
        <v>2341038</v>
      </c>
    </row>
    <row r="3" s="4" customFormat="1" spans="1:24">
      <c r="A3" s="4">
        <v>16992872390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44546</v>
      </c>
      <c r="G3" s="5">
        <v>44550</v>
      </c>
      <c r="H3" s="4">
        <v>1</v>
      </c>
      <c r="I3" s="4">
        <v>4</v>
      </c>
      <c r="J3" s="4">
        <v>4</v>
      </c>
      <c r="K3" s="4" t="s">
        <v>29</v>
      </c>
      <c r="L3" s="4">
        <v>1117.24</v>
      </c>
      <c r="M3" s="4">
        <v>1117.24</v>
      </c>
      <c r="N3" s="4" t="s">
        <v>36</v>
      </c>
      <c r="O3" s="4" t="s">
        <v>31</v>
      </c>
      <c r="P3" s="4" t="s">
        <v>32</v>
      </c>
      <c r="Q3" s="4">
        <v>0</v>
      </c>
      <c r="R3" s="6">
        <v>44546</v>
      </c>
      <c r="S3" s="5">
        <v>44553</v>
      </c>
      <c r="T3" s="4" t="s">
        <v>33</v>
      </c>
      <c r="U3" s="4">
        <v>1117.24</v>
      </c>
      <c r="V3" s="4">
        <v>0</v>
      </c>
      <c r="W3" s="4">
        <v>0</v>
      </c>
      <c r="X3" s="4">
        <v>2342365</v>
      </c>
    </row>
    <row r="4" s="4" customFormat="1" spans="1:24">
      <c r="A4" s="4">
        <v>17011104794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44549</v>
      </c>
      <c r="G4" s="5">
        <v>44550</v>
      </c>
      <c r="H4" s="4">
        <v>1</v>
      </c>
      <c r="I4" s="4">
        <v>1</v>
      </c>
      <c r="J4" s="4">
        <v>1</v>
      </c>
      <c r="K4" s="4" t="s">
        <v>29</v>
      </c>
      <c r="L4" s="4">
        <v>239.37</v>
      </c>
      <c r="M4" s="4">
        <v>239.37</v>
      </c>
      <c r="N4" s="4" t="s">
        <v>39</v>
      </c>
      <c r="O4" s="4" t="s">
        <v>31</v>
      </c>
      <c r="P4" s="4" t="s">
        <v>32</v>
      </c>
      <c r="Q4" s="4">
        <v>0</v>
      </c>
      <c r="R4" s="6">
        <v>44549</v>
      </c>
      <c r="S4" s="5">
        <v>44553</v>
      </c>
      <c r="T4" s="4" t="s">
        <v>33</v>
      </c>
      <c r="U4" s="4">
        <v>239.37</v>
      </c>
      <c r="V4" s="4">
        <v>0</v>
      </c>
      <c r="W4" s="4">
        <v>0</v>
      </c>
      <c r="X4" s="4">
        <v>2346788</v>
      </c>
    </row>
    <row r="5" s="4" customFormat="1" spans="1:24">
      <c r="A5" s="4">
        <v>17011153535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44549</v>
      </c>
      <c r="G5" s="5">
        <v>44550</v>
      </c>
      <c r="H5" s="4">
        <v>1</v>
      </c>
      <c r="I5" s="4">
        <v>1</v>
      </c>
      <c r="J5" s="4">
        <v>1</v>
      </c>
      <c r="K5" s="4" t="s">
        <v>29</v>
      </c>
      <c r="L5" s="4">
        <v>206.45</v>
      </c>
      <c r="M5" s="4">
        <v>206.45</v>
      </c>
      <c r="N5" s="4" t="s">
        <v>42</v>
      </c>
      <c r="O5" s="4" t="s">
        <v>31</v>
      </c>
      <c r="P5" s="4" t="s">
        <v>32</v>
      </c>
      <c r="Q5" s="4">
        <v>0</v>
      </c>
      <c r="R5" s="6">
        <v>44549</v>
      </c>
      <c r="S5" s="5">
        <v>44553</v>
      </c>
      <c r="T5" s="4" t="s">
        <v>33</v>
      </c>
      <c r="U5" s="4">
        <v>206.45</v>
      </c>
      <c r="V5" s="4">
        <v>0</v>
      </c>
      <c r="W5" s="4">
        <v>0</v>
      </c>
      <c r="X5" s="4">
        <v>2346807</v>
      </c>
    </row>
    <row r="6" s="4" customFormat="1" spans="1:24">
      <c r="A6" s="4">
        <v>17011174005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44549</v>
      </c>
      <c r="G6" s="5">
        <v>44550</v>
      </c>
      <c r="H6" s="4">
        <v>1</v>
      </c>
      <c r="I6" s="4">
        <v>1</v>
      </c>
      <c r="J6" s="4">
        <v>1</v>
      </c>
      <c r="K6" s="4" t="s">
        <v>29</v>
      </c>
      <c r="L6" s="4">
        <v>214.54</v>
      </c>
      <c r="M6" s="4">
        <v>214.54</v>
      </c>
      <c r="N6" s="4" t="s">
        <v>45</v>
      </c>
      <c r="O6" s="4" t="s">
        <v>31</v>
      </c>
      <c r="P6" s="4" t="s">
        <v>32</v>
      </c>
      <c r="Q6" s="4">
        <v>0</v>
      </c>
      <c r="R6" s="6">
        <v>44549</v>
      </c>
      <c r="S6" s="5">
        <v>44553</v>
      </c>
      <c r="T6" s="4" t="s">
        <v>33</v>
      </c>
      <c r="U6" s="4">
        <v>214.54</v>
      </c>
      <c r="V6" s="4">
        <v>0</v>
      </c>
      <c r="W6" s="4">
        <v>0</v>
      </c>
      <c r="X6" s="4">
        <v>2346813</v>
      </c>
    </row>
    <row r="7" s="4" customFormat="1" spans="1:23">
      <c r="A7" s="4">
        <v>17011306419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44549</v>
      </c>
      <c r="G7" s="5">
        <v>44550</v>
      </c>
      <c r="H7" s="4">
        <v>1</v>
      </c>
      <c r="I7" s="4">
        <v>1</v>
      </c>
      <c r="J7" s="4">
        <v>1</v>
      </c>
      <c r="K7" s="4" t="s">
        <v>29</v>
      </c>
      <c r="L7" s="4">
        <v>118.4</v>
      </c>
      <c r="M7" s="4">
        <v>118.4</v>
      </c>
      <c r="N7" s="4" t="s">
        <v>48</v>
      </c>
      <c r="O7" s="4" t="s">
        <v>31</v>
      </c>
      <c r="P7" s="4" t="s">
        <v>32</v>
      </c>
      <c r="Q7" s="4">
        <v>0</v>
      </c>
      <c r="R7" s="6">
        <v>44549</v>
      </c>
      <c r="S7" s="5">
        <v>44553</v>
      </c>
      <c r="T7" s="4" t="s">
        <v>33</v>
      </c>
      <c r="U7" s="4">
        <v>118.4</v>
      </c>
      <c r="V7" s="4">
        <v>0</v>
      </c>
      <c r="W7" s="4">
        <v>0</v>
      </c>
    </row>
    <row r="8" s="4" customFormat="1" spans="1:24">
      <c r="A8" s="4">
        <v>17011394885</v>
      </c>
      <c r="B8" s="4" t="s">
        <v>25</v>
      </c>
      <c r="C8" s="4" t="s">
        <v>26</v>
      </c>
      <c r="D8" s="4" t="s">
        <v>49</v>
      </c>
      <c r="E8" s="4" t="s">
        <v>44</v>
      </c>
      <c r="F8" s="5">
        <v>44549</v>
      </c>
      <c r="G8" s="5">
        <v>44550</v>
      </c>
      <c r="H8" s="4">
        <v>1</v>
      </c>
      <c r="I8" s="4">
        <v>1</v>
      </c>
      <c r="J8" s="4">
        <v>1</v>
      </c>
      <c r="K8" s="4" t="s">
        <v>29</v>
      </c>
      <c r="L8" s="4">
        <v>272.23</v>
      </c>
      <c r="M8" s="4">
        <v>272.23</v>
      </c>
      <c r="N8" s="4" t="s">
        <v>50</v>
      </c>
      <c r="O8" s="4" t="s">
        <v>31</v>
      </c>
      <c r="P8" s="4" t="s">
        <v>32</v>
      </c>
      <c r="Q8" s="4">
        <v>0</v>
      </c>
      <c r="R8" s="6">
        <v>44549</v>
      </c>
      <c r="S8" s="5">
        <v>44553</v>
      </c>
      <c r="T8" s="4" t="s">
        <v>33</v>
      </c>
      <c r="U8" s="4">
        <v>272.23</v>
      </c>
      <c r="V8" s="4">
        <v>0</v>
      </c>
      <c r="W8" s="4">
        <v>0</v>
      </c>
      <c r="X8" s="4">
        <v>2346894</v>
      </c>
    </row>
    <row r="9" s="4" customFormat="1" spans="1:23">
      <c r="A9" s="4">
        <v>17013665191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44549</v>
      </c>
      <c r="G9" s="5">
        <v>44550</v>
      </c>
      <c r="H9" s="4">
        <v>1</v>
      </c>
      <c r="I9" s="4">
        <v>1</v>
      </c>
      <c r="J9" s="4">
        <v>1</v>
      </c>
      <c r="K9" s="4" t="s">
        <v>29</v>
      </c>
      <c r="L9" s="4">
        <v>190.26</v>
      </c>
      <c r="M9" s="4">
        <v>190.26</v>
      </c>
      <c r="N9" s="4" t="s">
        <v>53</v>
      </c>
      <c r="O9" s="4" t="s">
        <v>31</v>
      </c>
      <c r="P9" s="4" t="s">
        <v>32</v>
      </c>
      <c r="Q9" s="4">
        <v>0</v>
      </c>
      <c r="R9" s="6">
        <v>44549</v>
      </c>
      <c r="S9" s="5">
        <v>44553</v>
      </c>
      <c r="T9" s="4" t="s">
        <v>33</v>
      </c>
      <c r="U9" s="4">
        <v>190.26</v>
      </c>
      <c r="V9" s="4">
        <v>0</v>
      </c>
      <c r="W9" s="4">
        <v>0</v>
      </c>
    </row>
    <row r="10" s="4" customFormat="1" spans="1:24">
      <c r="A10" s="4">
        <v>17014437914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44549</v>
      </c>
      <c r="G10" s="5">
        <v>44550</v>
      </c>
      <c r="H10" s="4">
        <v>1</v>
      </c>
      <c r="I10" s="4">
        <v>1</v>
      </c>
      <c r="J10" s="4">
        <v>1</v>
      </c>
      <c r="K10" s="4" t="s">
        <v>29</v>
      </c>
      <c r="L10" s="4">
        <v>159.58</v>
      </c>
      <c r="M10" s="4">
        <v>159.58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44549</v>
      </c>
      <c r="S10" s="5">
        <v>44553</v>
      </c>
      <c r="T10" s="4" t="s">
        <v>33</v>
      </c>
      <c r="U10" s="4">
        <v>159.58</v>
      </c>
      <c r="V10" s="4">
        <v>0</v>
      </c>
      <c r="W10" s="4">
        <v>0</v>
      </c>
      <c r="X10" s="4">
        <v>2347282</v>
      </c>
    </row>
    <row r="11" s="4" customFormat="1" spans="1:23">
      <c r="A11" s="4">
        <v>17014463433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44549</v>
      </c>
      <c r="G11" s="5">
        <v>44550</v>
      </c>
      <c r="H11" s="4">
        <v>1</v>
      </c>
      <c r="I11" s="4">
        <v>1</v>
      </c>
      <c r="J11" s="4">
        <v>1</v>
      </c>
      <c r="K11" s="4" t="s">
        <v>29</v>
      </c>
      <c r="L11" s="4">
        <v>214.54</v>
      </c>
      <c r="M11" s="4">
        <v>214.54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44549</v>
      </c>
      <c r="S11" s="5">
        <v>44553</v>
      </c>
      <c r="T11" s="4" t="s">
        <v>33</v>
      </c>
      <c r="U11" s="4">
        <v>214.54</v>
      </c>
      <c r="V11" s="4">
        <v>0</v>
      </c>
      <c r="W11" s="4">
        <v>0</v>
      </c>
    </row>
    <row r="12" s="4" customFormat="1" spans="1:23">
      <c r="A12" s="4">
        <v>17015360043</v>
      </c>
      <c r="B12" s="4" t="s">
        <v>25</v>
      </c>
      <c r="C12" s="4" t="s">
        <v>26</v>
      </c>
      <c r="D12" s="4" t="s">
        <v>60</v>
      </c>
      <c r="E12" s="4" t="s">
        <v>38</v>
      </c>
      <c r="F12" s="5">
        <v>44549</v>
      </c>
      <c r="G12" s="5">
        <v>44550</v>
      </c>
      <c r="H12" s="4">
        <v>1</v>
      </c>
      <c r="I12" s="4">
        <v>1</v>
      </c>
      <c r="J12" s="4">
        <v>1</v>
      </c>
      <c r="K12" s="4" t="s">
        <v>29</v>
      </c>
      <c r="L12" s="4">
        <v>131.56</v>
      </c>
      <c r="M12" s="4">
        <v>131.56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44549</v>
      </c>
      <c r="S12" s="5">
        <v>44553</v>
      </c>
      <c r="T12" s="4" t="s">
        <v>33</v>
      </c>
      <c r="U12" s="4">
        <v>131.56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 customWidth="1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16987912393</v>
      </c>
      <c r="B2" s="5">
        <v>44545</v>
      </c>
      <c r="C2" s="5">
        <v>44550</v>
      </c>
      <c r="D2" s="4">
        <v>1032.25</v>
      </c>
      <c r="E2" s="4" t="str">
        <f>VLOOKUP(A2,HOP!A:L,12,0)</f>
        <v>1032.25</v>
      </c>
      <c r="F2" s="4" t="str">
        <f>VLOOKUP(A2,HOP!A:C,3,0)</f>
        <v>2341038</v>
      </c>
      <c r="G2" s="4">
        <f>D2-E2</f>
        <v>0</v>
      </c>
      <c r="H2" s="4" t="str">
        <f>$H$1&amp;F2</f>
        <v>，2341038</v>
      </c>
      <c r="I2" s="4" t="str">
        <f>VLOOKUP(A2,HOP!A:T,20,0)</f>
        <v>直连</v>
      </c>
    </row>
    <row r="3" s="4" customFormat="1" spans="1:9">
      <c r="A3" s="4">
        <v>16992872390</v>
      </c>
      <c r="B3" s="5">
        <v>44546</v>
      </c>
      <c r="C3" s="5">
        <v>44550</v>
      </c>
      <c r="D3" s="4">
        <v>1117.24</v>
      </c>
      <c r="E3" s="4" t="str">
        <f>VLOOKUP(A3,HOP!A:L,12,0)</f>
        <v>1117.24</v>
      </c>
      <c r="F3" s="4" t="str">
        <f>VLOOKUP(A3,HOP!A:C,3,0)</f>
        <v>2342365</v>
      </c>
      <c r="G3" s="4">
        <f t="shared" ref="G3:G12" si="0">D3-E3</f>
        <v>0</v>
      </c>
      <c r="H3" s="4" t="str">
        <f t="shared" ref="H3:H12" si="1">$H$1&amp;F3</f>
        <v>，2342365</v>
      </c>
      <c r="I3" s="4" t="str">
        <f>VLOOKUP(A3,HOP!A:T,20,0)</f>
        <v>直连</v>
      </c>
    </row>
    <row r="4" s="4" customFormat="1" spans="1:9">
      <c r="A4" s="4">
        <v>17011104794</v>
      </c>
      <c r="B4" s="5">
        <v>44549</v>
      </c>
      <c r="C4" s="5">
        <v>44550</v>
      </c>
      <c r="D4" s="4">
        <v>239.37</v>
      </c>
      <c r="E4" s="4" t="str">
        <f>VLOOKUP(A4,HOP!A:L,12,0)</f>
        <v>239.37</v>
      </c>
      <c r="F4" s="4" t="str">
        <f>VLOOKUP(A4,HOP!A:C,3,0)</f>
        <v>2346788</v>
      </c>
      <c r="G4" s="4">
        <f t="shared" si="0"/>
        <v>0</v>
      </c>
      <c r="H4" s="4" t="str">
        <f t="shared" si="1"/>
        <v>，2346788</v>
      </c>
      <c r="I4" s="4" t="str">
        <f>VLOOKUP(A4,HOP!A:T,20,0)</f>
        <v>直连</v>
      </c>
    </row>
    <row r="5" s="4" customFormat="1" spans="1:9">
      <c r="A5" s="4">
        <v>17011153535</v>
      </c>
      <c r="B5" s="5">
        <v>44549</v>
      </c>
      <c r="C5" s="5">
        <v>44550</v>
      </c>
      <c r="D5" s="4">
        <v>206.45</v>
      </c>
      <c r="E5" s="4" t="str">
        <f>VLOOKUP(A5,HOP!A:L,12,0)</f>
        <v>206.45</v>
      </c>
      <c r="F5" s="4" t="str">
        <f>VLOOKUP(A5,HOP!A:C,3,0)</f>
        <v>2346807</v>
      </c>
      <c r="G5" s="4">
        <f t="shared" si="0"/>
        <v>0</v>
      </c>
      <c r="H5" s="4" t="str">
        <f t="shared" si="1"/>
        <v>，2346807</v>
      </c>
      <c r="I5" s="4" t="str">
        <f>VLOOKUP(A5,HOP!A:T,20,0)</f>
        <v>直连</v>
      </c>
    </row>
    <row r="6" s="4" customFormat="1" spans="1:9">
      <c r="A6" s="4">
        <v>17011174005</v>
      </c>
      <c r="B6" s="5">
        <v>44549</v>
      </c>
      <c r="C6" s="5">
        <v>44550</v>
      </c>
      <c r="D6" s="4">
        <v>214.54</v>
      </c>
      <c r="E6" s="4" t="str">
        <f>VLOOKUP(A6,HOP!A:L,12,0)</f>
        <v>214.54</v>
      </c>
      <c r="F6" s="4" t="str">
        <f>VLOOKUP(A6,HOP!A:C,3,0)</f>
        <v>2346813</v>
      </c>
      <c r="G6" s="4">
        <f t="shared" si="0"/>
        <v>0</v>
      </c>
      <c r="H6" s="4" t="str">
        <f t="shared" si="1"/>
        <v>，2346813</v>
      </c>
      <c r="I6" s="4" t="str">
        <f>VLOOKUP(A6,HOP!A:T,20,0)</f>
        <v>直连</v>
      </c>
    </row>
    <row r="7" s="4" customFormat="1" spans="1:9">
      <c r="A7" s="4">
        <v>17011306419</v>
      </c>
      <c r="B7" s="5">
        <v>44549</v>
      </c>
      <c r="C7" s="5">
        <v>44550</v>
      </c>
      <c r="D7" s="4">
        <v>118.4</v>
      </c>
      <c r="E7" s="4" t="str">
        <f>VLOOKUP(A7,HOP!A:L,12,0)</f>
        <v>118.40</v>
      </c>
      <c r="F7" s="4" t="str">
        <f>VLOOKUP(A7,HOP!A:C,3,0)</f>
        <v>2346862</v>
      </c>
      <c r="G7" s="4">
        <f t="shared" si="0"/>
        <v>0</v>
      </c>
      <c r="H7" s="4" t="str">
        <f t="shared" si="1"/>
        <v>，2346862</v>
      </c>
      <c r="I7" s="4" t="str">
        <f>VLOOKUP(A7,HOP!A:T,20,0)</f>
        <v>直连</v>
      </c>
    </row>
    <row r="8" s="4" customFormat="1" spans="1:9">
      <c r="A8" s="4">
        <v>17011394885</v>
      </c>
      <c r="B8" s="5">
        <v>44549</v>
      </c>
      <c r="C8" s="5">
        <v>44550</v>
      </c>
      <c r="D8" s="4">
        <v>272.23</v>
      </c>
      <c r="E8" s="4" t="str">
        <f>VLOOKUP(A8,HOP!A:L,12,0)</f>
        <v>272.23</v>
      </c>
      <c r="F8" s="4" t="str">
        <f>VLOOKUP(A8,HOP!A:C,3,0)</f>
        <v>2346894</v>
      </c>
      <c r="G8" s="4">
        <f t="shared" si="0"/>
        <v>0</v>
      </c>
      <c r="H8" s="4" t="str">
        <f t="shared" si="1"/>
        <v>，2346894</v>
      </c>
      <c r="I8" s="4" t="str">
        <f>VLOOKUP(A8,HOP!A:T,20,0)</f>
        <v>直连</v>
      </c>
    </row>
    <row r="9" s="4" customFormat="1" spans="1:9">
      <c r="A9" s="4">
        <v>17013665191</v>
      </c>
      <c r="B9" s="5">
        <v>44549</v>
      </c>
      <c r="C9" s="5">
        <v>44550</v>
      </c>
      <c r="D9" s="4">
        <v>190.26</v>
      </c>
      <c r="E9" s="4" t="str">
        <f>VLOOKUP(A9,HOP!A:L,12,0)</f>
        <v>190.26</v>
      </c>
      <c r="F9" s="4" t="str">
        <f>VLOOKUP(A9,HOP!A:C,3,0)</f>
        <v>2347067</v>
      </c>
      <c r="G9" s="4">
        <f t="shared" si="0"/>
        <v>0</v>
      </c>
      <c r="H9" s="4" t="str">
        <f t="shared" si="1"/>
        <v>，2347067</v>
      </c>
      <c r="I9" s="4" t="str">
        <f>VLOOKUP(A9,HOP!A:T,20,0)</f>
        <v>直连</v>
      </c>
    </row>
    <row r="10" s="4" customFormat="1" spans="1:9">
      <c r="A10" s="4">
        <v>17014437914</v>
      </c>
      <c r="B10" s="5">
        <v>44549</v>
      </c>
      <c r="C10" s="5">
        <v>44550</v>
      </c>
      <c r="D10" s="4">
        <v>159.58</v>
      </c>
      <c r="E10" s="4" t="str">
        <f>VLOOKUP(A10,HOP!A:L,12,0)</f>
        <v>159.58</v>
      </c>
      <c r="F10" s="4" t="str">
        <f>VLOOKUP(A10,HOP!A:C,3,0)</f>
        <v>2347282</v>
      </c>
      <c r="G10" s="4">
        <f t="shared" si="0"/>
        <v>0</v>
      </c>
      <c r="H10" s="4" t="str">
        <f t="shared" si="1"/>
        <v>，2347282</v>
      </c>
      <c r="I10" s="4" t="str">
        <f>VLOOKUP(A10,HOP!A:T,20,0)</f>
        <v>直连</v>
      </c>
    </row>
    <row r="11" s="4" customFormat="1" spans="1:9">
      <c r="A11" s="4">
        <v>17014463433</v>
      </c>
      <c r="B11" s="5">
        <v>44549</v>
      </c>
      <c r="C11" s="5">
        <v>44550</v>
      </c>
      <c r="D11" s="4">
        <v>214.54</v>
      </c>
      <c r="E11" s="4" t="str">
        <f>VLOOKUP(A11,HOP!A:L,12,0)</f>
        <v>214.54</v>
      </c>
      <c r="F11" s="4" t="str">
        <f>VLOOKUP(A11,HOP!A:C,3,0)</f>
        <v>2347294</v>
      </c>
      <c r="G11" s="4">
        <f t="shared" si="0"/>
        <v>0</v>
      </c>
      <c r="H11" s="4" t="str">
        <f t="shared" si="1"/>
        <v>，2347294</v>
      </c>
      <c r="I11" s="4" t="str">
        <f>VLOOKUP(A11,HOP!A:T,20,0)</f>
        <v>直连</v>
      </c>
    </row>
    <row r="12" s="4" customFormat="1" spans="1:9">
      <c r="A12" s="4">
        <v>17015360043</v>
      </c>
      <c r="B12" s="5">
        <v>44549</v>
      </c>
      <c r="C12" s="5">
        <v>44550</v>
      </c>
      <c r="D12" s="4">
        <v>131.56</v>
      </c>
      <c r="E12" s="4" t="str">
        <f>VLOOKUP(A12,HOP!A:L,12,0)</f>
        <v>131.56</v>
      </c>
      <c r="F12" s="4" t="str">
        <f>VLOOKUP(A12,HOP!A:C,3,0)</f>
        <v>2347613</v>
      </c>
      <c r="G12" s="4">
        <f t="shared" si="0"/>
        <v>0</v>
      </c>
      <c r="H12" s="4" t="str">
        <f t="shared" si="1"/>
        <v>，2347613</v>
      </c>
      <c r="I12" s="4" t="str">
        <f>VLOOKUP(A12,HOP!A:T,20,0)</f>
        <v>直连</v>
      </c>
    </row>
    <row r="14" spans="4:4">
      <c r="D14" s="4">
        <f>SUM(D2:D13)</f>
        <v>3896.42</v>
      </c>
    </row>
    <row r="20" spans="1:1">
      <c r="A20" s="4" t="s">
        <v>63</v>
      </c>
    </row>
    <row r="21" spans="1:1">
      <c r="A21" s="4" t="s">
        <v>64</v>
      </c>
    </row>
    <row r="22" spans="1:1">
      <c r="A22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16987912393</v>
      </c>
      <c r="B2" s="1" t="s">
        <v>83</v>
      </c>
      <c r="C2" s="1" t="s">
        <v>84</v>
      </c>
      <c r="D2" s="1" t="s">
        <v>85</v>
      </c>
      <c r="E2" s="1" t="s">
        <v>30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16992872390</v>
      </c>
      <c r="B3" s="1" t="s">
        <v>97</v>
      </c>
      <c r="C3" s="1" t="s">
        <v>98</v>
      </c>
      <c r="D3" s="1" t="s">
        <v>99</v>
      </c>
      <c r="E3" s="1" t="s">
        <v>36</v>
      </c>
      <c r="F3" s="1" t="s">
        <v>97</v>
      </c>
      <c r="G3" s="1" t="s">
        <v>86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101</v>
      </c>
      <c r="R3" s="1" t="s">
        <v>94</v>
      </c>
      <c r="S3" s="1" t="s">
        <v>95</v>
      </c>
      <c r="T3" s="1" t="s">
        <v>96</v>
      </c>
    </row>
    <row r="4" s="1" customFormat="1" spans="1:20">
      <c r="A4" s="3">
        <v>17011104794</v>
      </c>
      <c r="B4" s="1" t="s">
        <v>102</v>
      </c>
      <c r="C4" s="1" t="s">
        <v>103</v>
      </c>
      <c r="D4" s="1" t="s">
        <v>104</v>
      </c>
      <c r="E4" s="1" t="s">
        <v>39</v>
      </c>
      <c r="F4" s="1" t="s">
        <v>102</v>
      </c>
      <c r="G4" s="1" t="s">
        <v>86</v>
      </c>
      <c r="H4" s="1" t="s">
        <v>87</v>
      </c>
      <c r="I4" s="1" t="s">
        <v>105</v>
      </c>
      <c r="J4" s="1" t="s">
        <v>89</v>
      </c>
      <c r="K4" s="1" t="s">
        <v>105</v>
      </c>
      <c r="L4" s="1" t="s">
        <v>105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106</v>
      </c>
      <c r="R4" s="1" t="s">
        <v>94</v>
      </c>
      <c r="S4" s="1" t="s">
        <v>95</v>
      </c>
      <c r="T4" s="1" t="s">
        <v>96</v>
      </c>
    </row>
    <row r="5" s="1" customFormat="1" spans="1:20">
      <c r="A5" s="3">
        <v>17011153535</v>
      </c>
      <c r="B5" s="1" t="s">
        <v>102</v>
      </c>
      <c r="C5" s="1" t="s">
        <v>107</v>
      </c>
      <c r="D5" s="1" t="s">
        <v>108</v>
      </c>
      <c r="E5" s="1" t="s">
        <v>42</v>
      </c>
      <c r="F5" s="1" t="s">
        <v>102</v>
      </c>
      <c r="G5" s="1" t="s">
        <v>86</v>
      </c>
      <c r="H5" s="1" t="s">
        <v>87</v>
      </c>
      <c r="I5" s="1" t="s">
        <v>109</v>
      </c>
      <c r="J5" s="1" t="s">
        <v>89</v>
      </c>
      <c r="K5" s="1" t="s">
        <v>109</v>
      </c>
      <c r="L5" s="1" t="s">
        <v>109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110</v>
      </c>
      <c r="R5" s="1" t="s">
        <v>94</v>
      </c>
      <c r="S5" s="1" t="s">
        <v>95</v>
      </c>
      <c r="T5" s="1" t="s">
        <v>96</v>
      </c>
    </row>
    <row r="6" s="1" customFormat="1" spans="1:20">
      <c r="A6" s="3">
        <v>17011174005</v>
      </c>
      <c r="B6" s="1" t="s">
        <v>102</v>
      </c>
      <c r="C6" s="1" t="s">
        <v>111</v>
      </c>
      <c r="D6" s="1" t="s">
        <v>112</v>
      </c>
      <c r="E6" s="1" t="s">
        <v>45</v>
      </c>
      <c r="F6" s="1" t="s">
        <v>102</v>
      </c>
      <c r="G6" s="1" t="s">
        <v>86</v>
      </c>
      <c r="H6" s="1" t="s">
        <v>87</v>
      </c>
      <c r="I6" s="1" t="s">
        <v>113</v>
      </c>
      <c r="J6" s="1" t="s">
        <v>89</v>
      </c>
      <c r="K6" s="1" t="s">
        <v>113</v>
      </c>
      <c r="L6" s="1" t="s">
        <v>113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114</v>
      </c>
      <c r="R6" s="1" t="s">
        <v>94</v>
      </c>
      <c r="S6" s="1" t="s">
        <v>95</v>
      </c>
      <c r="T6" s="1" t="s">
        <v>96</v>
      </c>
    </row>
    <row r="7" s="1" customFormat="1" spans="1:20">
      <c r="A7" s="3">
        <v>17011306419</v>
      </c>
      <c r="B7" s="1" t="s">
        <v>102</v>
      </c>
      <c r="C7" s="1" t="s">
        <v>115</v>
      </c>
      <c r="D7" s="1" t="s">
        <v>116</v>
      </c>
      <c r="E7" s="1" t="s">
        <v>48</v>
      </c>
      <c r="F7" s="1" t="s">
        <v>102</v>
      </c>
      <c r="G7" s="1" t="s">
        <v>86</v>
      </c>
      <c r="H7" s="1" t="s">
        <v>87</v>
      </c>
      <c r="I7" s="1" t="s">
        <v>117</v>
      </c>
      <c r="J7" s="1" t="s">
        <v>89</v>
      </c>
      <c r="K7" s="1" t="s">
        <v>117</v>
      </c>
      <c r="L7" s="1" t="s">
        <v>117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118</v>
      </c>
      <c r="R7" s="1" t="s">
        <v>94</v>
      </c>
      <c r="S7" s="1" t="s">
        <v>95</v>
      </c>
      <c r="T7" s="1" t="s">
        <v>96</v>
      </c>
    </row>
    <row r="8" s="1" customFormat="1" spans="1:20">
      <c r="A8" s="3">
        <v>17011394885</v>
      </c>
      <c r="B8" s="1" t="s">
        <v>102</v>
      </c>
      <c r="C8" s="1" t="s">
        <v>119</v>
      </c>
      <c r="D8" s="1" t="s">
        <v>120</v>
      </c>
      <c r="E8" s="1" t="s">
        <v>50</v>
      </c>
      <c r="F8" s="1" t="s">
        <v>102</v>
      </c>
      <c r="G8" s="1" t="s">
        <v>86</v>
      </c>
      <c r="H8" s="1" t="s">
        <v>87</v>
      </c>
      <c r="I8" s="1" t="s">
        <v>121</v>
      </c>
      <c r="J8" s="1" t="s">
        <v>89</v>
      </c>
      <c r="K8" s="1" t="s">
        <v>121</v>
      </c>
      <c r="L8" s="1" t="s">
        <v>121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122</v>
      </c>
      <c r="R8" s="1" t="s">
        <v>94</v>
      </c>
      <c r="S8" s="1" t="s">
        <v>95</v>
      </c>
      <c r="T8" s="1" t="s">
        <v>96</v>
      </c>
    </row>
    <row r="9" s="1" customFormat="1" spans="1:20">
      <c r="A9" s="3">
        <v>17013665191</v>
      </c>
      <c r="B9" s="1" t="s">
        <v>102</v>
      </c>
      <c r="C9" s="1" t="s">
        <v>123</v>
      </c>
      <c r="D9" s="1" t="s">
        <v>124</v>
      </c>
      <c r="E9" s="1" t="s">
        <v>53</v>
      </c>
      <c r="F9" s="1" t="s">
        <v>102</v>
      </c>
      <c r="G9" s="1" t="s">
        <v>86</v>
      </c>
      <c r="H9" s="1" t="s">
        <v>87</v>
      </c>
      <c r="I9" s="1" t="s">
        <v>125</v>
      </c>
      <c r="J9" s="1" t="s">
        <v>89</v>
      </c>
      <c r="K9" s="1" t="s">
        <v>125</v>
      </c>
      <c r="L9" s="1" t="s">
        <v>125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126</v>
      </c>
      <c r="R9" s="1" t="s">
        <v>94</v>
      </c>
      <c r="S9" s="1" t="s">
        <v>95</v>
      </c>
      <c r="T9" s="1" t="s">
        <v>96</v>
      </c>
    </row>
    <row r="10" s="1" customFormat="1" spans="1:20">
      <c r="A10" s="3">
        <v>17014437914</v>
      </c>
      <c r="B10" s="1" t="s">
        <v>102</v>
      </c>
      <c r="C10" s="1" t="s">
        <v>127</v>
      </c>
      <c r="D10" s="1" t="s">
        <v>128</v>
      </c>
      <c r="E10" s="1" t="s">
        <v>56</v>
      </c>
      <c r="F10" s="1" t="s">
        <v>102</v>
      </c>
      <c r="G10" s="1" t="s">
        <v>86</v>
      </c>
      <c r="H10" s="1" t="s">
        <v>87</v>
      </c>
      <c r="I10" s="1" t="s">
        <v>129</v>
      </c>
      <c r="J10" s="1" t="s">
        <v>89</v>
      </c>
      <c r="K10" s="1" t="s">
        <v>129</v>
      </c>
      <c r="L10" s="1" t="s">
        <v>129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130</v>
      </c>
      <c r="R10" s="1" t="s">
        <v>94</v>
      </c>
      <c r="S10" s="1" t="s">
        <v>95</v>
      </c>
      <c r="T10" s="1" t="s">
        <v>96</v>
      </c>
    </row>
    <row r="11" s="1" customFormat="1" spans="1:20">
      <c r="A11" s="3">
        <v>17014463433</v>
      </c>
      <c r="B11" s="1" t="s">
        <v>102</v>
      </c>
      <c r="C11" s="1" t="s">
        <v>131</v>
      </c>
      <c r="D11" s="1" t="s">
        <v>132</v>
      </c>
      <c r="E11" s="1" t="s">
        <v>59</v>
      </c>
      <c r="F11" s="1" t="s">
        <v>102</v>
      </c>
      <c r="G11" s="1" t="s">
        <v>86</v>
      </c>
      <c r="H11" s="1" t="s">
        <v>87</v>
      </c>
      <c r="I11" s="1" t="s">
        <v>113</v>
      </c>
      <c r="J11" s="1" t="s">
        <v>89</v>
      </c>
      <c r="K11" s="1" t="s">
        <v>113</v>
      </c>
      <c r="L11" s="1" t="s">
        <v>113</v>
      </c>
      <c r="M11" s="1" t="s">
        <v>90</v>
      </c>
      <c r="N11" s="1" t="s">
        <v>90</v>
      </c>
      <c r="O11" s="1" t="s">
        <v>91</v>
      </c>
      <c r="P11" s="1" t="s">
        <v>92</v>
      </c>
      <c r="Q11" s="1" t="s">
        <v>133</v>
      </c>
      <c r="R11" s="1" t="s">
        <v>94</v>
      </c>
      <c r="S11" s="1" t="s">
        <v>95</v>
      </c>
      <c r="T11" s="1" t="s">
        <v>96</v>
      </c>
    </row>
    <row r="12" s="1" customFormat="1" spans="1:20">
      <c r="A12" s="3">
        <v>17015360043</v>
      </c>
      <c r="B12" s="1" t="s">
        <v>102</v>
      </c>
      <c r="C12" s="1" t="s">
        <v>134</v>
      </c>
      <c r="D12" s="1" t="s">
        <v>135</v>
      </c>
      <c r="E12" s="1" t="s">
        <v>61</v>
      </c>
      <c r="F12" s="1" t="s">
        <v>102</v>
      </c>
      <c r="G12" s="1" t="s">
        <v>86</v>
      </c>
      <c r="H12" s="1" t="s">
        <v>87</v>
      </c>
      <c r="I12" s="1" t="s">
        <v>136</v>
      </c>
      <c r="J12" s="1" t="s">
        <v>89</v>
      </c>
      <c r="K12" s="1" t="s">
        <v>136</v>
      </c>
      <c r="L12" s="1" t="s">
        <v>136</v>
      </c>
      <c r="M12" s="1" t="s">
        <v>90</v>
      </c>
      <c r="N12" s="1" t="s">
        <v>90</v>
      </c>
      <c r="O12" s="1" t="s">
        <v>91</v>
      </c>
      <c r="P12" s="1" t="s">
        <v>92</v>
      </c>
      <c r="Q12" s="1" t="s">
        <v>137</v>
      </c>
      <c r="R12" s="1" t="s">
        <v>94</v>
      </c>
      <c r="S12" s="1" t="s">
        <v>95</v>
      </c>
      <c r="T12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2021-12-23T01:23:17Z</dcterms:created>
  <dcterms:modified xsi:type="dcterms:W3CDTF">2021-12-23T01:27:17Z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194ACF8B50B44CD8B0A0A128B1C2FFCD</vt:lpwstr>
  </property>
  <property fmtid="{D5CDD505-2E9C-101B-9397-08002B2CF9AE}" pid="3" name="KSOProductBuildVer">
    <vt:lpwstr>2052-11.1.0.11115</vt:lpwstr>
  </property>
</Properties>
</file>