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<sst xmlns="http://schemas.openxmlformats.org/spreadsheetml/2006/main" count="193" uniqueCount="96">
  <si>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</si>
  <si>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</si>
  <si>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</si>
  <si>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</si>
  <si>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</si>
  <si>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</si>
  <si>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</si>
  <si>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</si>
  <si>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</si>
  <si>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</si>
  <si>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</si>
  <si>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</si>
  <si>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</si>
  <si>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</si>
  <si>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</si>
  <si>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</si>
  <si>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</si>
  <si>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</si>
  <si>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</si>
  <si>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</si>
  <si>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</si>
  <si>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</si>
  <si>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</si>
  <si>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</si>
  <si>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</si>
  <si>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</si>
  <si>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</si>
  <si>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[杭州]杭州陆羽君澜度假酒店(80284220)</t>
  </si>
  <si>
    <t>标准大床房&lt;双人入住&gt;&lt;双早&gt;</t>
  </si>
  <si>
    <t>CNY</t>
  </si>
  <si>
    <t>邬文文,李勇勇</t>
  </si>
  <si>
    <t>CA363211224CNY</t>
  </si>
  <si>
    <t>未提现</t>
  </si>
  <si>
    <t>携程开票</t>
  </si>
  <si>
    <t>[和平]和平热龙温泉度假村(78217595)</t>
  </si>
  <si>
    <t>水上一房一厅别墅&lt;限量特价&gt;&lt;双人入住&gt;&lt;双早&gt;</t>
  </si>
  <si>
    <t>叶炯荣</t>
  </si>
  <si>
    <t>[杭州]丽呈布鲁克酒店(杭州西溪天堂)(82786302)</t>
  </si>
  <si>
    <t>精选大床房&lt;双人入住&gt;&lt;中宾&gt;&lt;无早&gt;</t>
  </si>
  <si>
    <t>黄辉勇</t>
  </si>
  <si>
    <t>[梅州]梅州英思廷酒店(78507419)</t>
  </si>
  <si>
    <t>廷悦大床房&lt;大床&gt;&lt;双人入住&gt;&lt;无早&gt;</t>
  </si>
  <si>
    <t>赵欣雨,尹涛</t>
  </si>
  <si>
    <t>廷悦双床房&lt;双床&gt;&lt;双人入住&gt;&lt;无早&gt;</t>
  </si>
  <si>
    <t>陈乃旺</t>
  </si>
  <si>
    <t>，</t>
  </si>
  <si>
    <t>A211224094529481</t>
  </si>
  <si>
    <t>CNY / HKD 当前参考汇率: 1.223220308</t>
  </si>
  <si>
    <t>总计： 2531.39 CNY/
3096.45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</si>
  <si>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</si>
  <si>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</si>
  <si>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</si>
  <si>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</si>
  <si>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</si>
  <si>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</si>
  <si>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</si>
  <si>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</si>
  <si>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</si>
  <si>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</si>
  <si>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</si>
  <si>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</si>
  <si>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</si>
  <si>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</si>
  <si>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</si>
  <si>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</si>
  <si>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</si>
  <si>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2021-12-07</t>
  </si>
  <si>
    <t>2329918</t>
  </si>
  <si>
    <t>杭州陆羽君澜度假酒店</t>
  </si>
  <si>
    <t>2021-12-08</t>
  </si>
  <si>
    <t>2021-12-09</t>
  </si>
  <si>
    <t>退房日周结</t>
  </si>
  <si>
    <t>928.00</t>
  </si>
  <si>
    <t>RMB</t>
  </si>
  <si>
    <t>0</t>
  </si>
  <si>
    <t>0.00</t>
  </si>
  <si>
    <t>携程国内直连(DD)</t>
  </si>
  <si>
    <t>2021-12-07 19:07:15</t>
  </si>
  <si>
    <t>否</t>
  </si>
  <si>
    <t>汇智国际旅游发展有限公司</t>
  </si>
  <si>
    <t>直采</t>
  </si>
  <si>
    <t>2330143</t>
  </si>
  <si>
    <t>和平热龙温泉度假村</t>
  </si>
  <si>
    <t>760.00</t>
  </si>
  <si>
    <t>2021-12-07 22:08:49</t>
  </si>
  <si>
    <t>2331583</t>
  </si>
  <si>
    <t>丽呈布鲁克酒店(杭州西溪天堂)</t>
  </si>
  <si>
    <t>204.00</t>
  </si>
  <si>
    <t>2021-12-08 18:16:40</t>
  </si>
  <si>
    <t>2331705</t>
  </si>
  <si>
    <t>梅州英思廷酒店</t>
  </si>
  <si>
    <t>426.26</t>
  </si>
  <si>
    <t>2021-12-08 19:12:29</t>
  </si>
  <si>
    <t>2332111</t>
  </si>
  <si>
    <t>213.13</t>
  </si>
  <si>
    <t>2021-12-08 22:43:10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</si>
</sst>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16936275377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44538</v>
      </c>
      <c r="G2" s="5">
        <v>44539</v>
      </c>
      <c r="H2" s="4">
        <v>2</v>
      </c>
      <c r="I2" s="4">
        <v>1</v>
      </c>
      <c r="J2" s="4">
        <v>2</v>
      </c>
      <c r="K2" s="4" t="s">
        <v>29</v>
      </c>
      <c r="L2" s="4">
        <v>928</v>
      </c>
      <c r="M2" s="4">
        <v>928</v>
      </c>
      <c r="N2" s="4" t="s">
        <v>30</v>
      </c>
      <c r="O2" s="4" t="s">
        <v>31</v>
      </c>
      <c r="P2" s="4" t="s">
        <v>32</v>
      </c>
      <c r="Q2" s="4">
        <v>0</v>
      </c>
      <c r="R2" s="6">
        <v>44537</v>
      </c>
      <c r="S2" s="5">
        <v>44554</v>
      </c>
      <c r="T2" s="4" t="s">
        <v>33</v>
      </c>
      <c r="U2" s="4">
        <v>928</v>
      </c>
      <c r="V2" s="4">
        <v>0</v>
      </c>
      <c r="W2" s="4">
        <v>0</v>
      </c>
      <c r="X2" s="4">
        <v>2329918</v>
      </c>
      <c r="Y2" s="4">
        <v>2112070014</v>
      </c>
    </row>
    <row r="3" s="4" customFormat="1" spans="1:24">
      <c r="A3" s="4">
        <v>16939199508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44538</v>
      </c>
      <c r="G3" s="5">
        <v>44539</v>
      </c>
      <c r="H3" s="4">
        <v>1</v>
      </c>
      <c r="I3" s="4">
        <v>1</v>
      </c>
      <c r="J3" s="4">
        <v>1</v>
      </c>
      <c r="K3" s="4" t="s">
        <v>29</v>
      </c>
      <c r="L3" s="4">
        <v>760</v>
      </c>
      <c r="M3" s="4">
        <v>760</v>
      </c>
      <c r="N3" s="4" t="s">
        <v>36</v>
      </c>
      <c r="O3" s="4" t="s">
        <v>31</v>
      </c>
      <c r="P3" s="4" t="s">
        <v>32</v>
      </c>
      <c r="Q3" s="4">
        <v>0</v>
      </c>
      <c r="R3" s="6">
        <v>44537</v>
      </c>
      <c r="S3" s="5">
        <v>44554</v>
      </c>
      <c r="T3" s="4" t="s">
        <v>33</v>
      </c>
      <c r="U3" s="4">
        <v>760</v>
      </c>
      <c r="V3" s="4">
        <v>0</v>
      </c>
      <c r="W3" s="4">
        <v>0</v>
      </c>
      <c r="X3" s="4">
        <v>2330143</v>
      </c>
    </row>
    <row r="4" s="4" customFormat="1" spans="1:25">
      <c r="A4" s="4">
        <v>16942600683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44538</v>
      </c>
      <c r="G4" s="5">
        <v>44539</v>
      </c>
      <c r="H4" s="4">
        <v>1</v>
      </c>
      <c r="I4" s="4">
        <v>1</v>
      </c>
      <c r="J4" s="4">
        <v>1</v>
      </c>
      <c r="K4" s="4" t="s">
        <v>29</v>
      </c>
      <c r="L4" s="4">
        <v>204</v>
      </c>
      <c r="M4" s="4">
        <v>204</v>
      </c>
      <c r="N4" s="4" t="s">
        <v>39</v>
      </c>
      <c r="O4" s="4" t="s">
        <v>31</v>
      </c>
      <c r="P4" s="4" t="s">
        <v>32</v>
      </c>
      <c r="Q4" s="4">
        <v>0</v>
      </c>
      <c r="R4" s="6">
        <v>44538</v>
      </c>
      <c r="S4" s="5">
        <v>44554</v>
      </c>
      <c r="T4" s="4" t="s">
        <v>33</v>
      </c>
      <c r="U4" s="4">
        <v>204</v>
      </c>
      <c r="V4" s="4">
        <v>0</v>
      </c>
      <c r="W4" s="4">
        <v>0</v>
      </c>
      <c r="X4" s="4">
        <v>2331583</v>
      </c>
      <c r="Y4" s="4">
        <v>538065</v>
      </c>
    </row>
    <row r="5" s="4" customFormat="1" spans="1:23">
      <c r="A5" s="4">
        <v>16942802469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44538</v>
      </c>
      <c r="G5" s="5">
        <v>44539</v>
      </c>
      <c r="H5" s="4">
        <v>2</v>
      </c>
      <c r="I5" s="4">
        <v>1</v>
      </c>
      <c r="J5" s="4">
        <v>2</v>
      </c>
      <c r="K5" s="4" t="s">
        <v>29</v>
      </c>
      <c r="L5" s="4">
        <v>426.26</v>
      </c>
      <c r="M5" s="4">
        <v>426.26</v>
      </c>
      <c r="N5" s="4" t="s">
        <v>42</v>
      </c>
      <c r="O5" s="4" t="s">
        <v>31</v>
      </c>
      <c r="P5" s="4" t="s">
        <v>32</v>
      </c>
      <c r="Q5" s="4">
        <v>0</v>
      </c>
      <c r="R5" s="6">
        <v>44538</v>
      </c>
      <c r="S5" s="5">
        <v>44554</v>
      </c>
      <c r="T5" s="4" t="s">
        <v>33</v>
      </c>
      <c r="U5" s="4">
        <v>426.26</v>
      </c>
      <c r="V5" s="4">
        <v>0</v>
      </c>
      <c r="W5" s="4">
        <v>0</v>
      </c>
    </row>
    <row r="6" s="4" customFormat="1" spans="1:24">
      <c r="A6" s="4">
        <v>16946136330</v>
      </c>
      <c r="B6" s="4" t="s">
        <v>25</v>
      </c>
      <c r="C6" s="4" t="s">
        <v>26</v>
      </c>
      <c r="D6" s="4" t="s">
        <v>40</v>
      </c>
      <c r="E6" s="4" t="s">
        <v>43</v>
      </c>
      <c r="F6" s="5">
        <v>44538</v>
      </c>
      <c r="G6" s="5">
        <v>44539</v>
      </c>
      <c r="H6" s="4">
        <v>1</v>
      </c>
      <c r="I6" s="4">
        <v>1</v>
      </c>
      <c r="J6" s="4">
        <v>1</v>
      </c>
      <c r="K6" s="4" t="s">
        <v>29</v>
      </c>
      <c r="L6" s="4">
        <v>213.13</v>
      </c>
      <c r="M6" s="4">
        <v>213.13</v>
      </c>
      <c r="N6" s="4" t="s">
        <v>44</v>
      </c>
      <c r="O6" s="4" t="s">
        <v>31</v>
      </c>
      <c r="P6" s="4" t="s">
        <v>32</v>
      </c>
      <c r="Q6" s="4">
        <v>0</v>
      </c>
      <c r="R6" s="6">
        <v>44538</v>
      </c>
      <c r="S6" s="5">
        <v>44554</v>
      </c>
      <c r="T6" s="4" t="s">
        <v>33</v>
      </c>
      <c r="U6" s="4">
        <v>213.13</v>
      </c>
      <c r="V6" s="4">
        <v>0</v>
      </c>
      <c r="W6" s="4">
        <v>0</v>
      </c>
      <c r="X6" s="4">
        <v>2332111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C25" sqref="C25"/>
    </sheetView>
  </sheetViews>
  <sheetFormatPr defaultColWidth="9" defaultRowHeight="13.5"/>
  <cols>
    <col min="1" max="1" width="13.87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4">
        <v>16936275377</v>
      </c>
      <c r="B2" s="5">
        <v>44538</v>
      </c>
      <c r="C2" s="5">
        <v>44539</v>
      </c>
      <c r="D2" s="4">
        <v>928</v>
      </c>
      <c r="E2" s="4" t="str">
        <f>VLOOKUP(A2,HOP!A:L,12,0)</f>
        <v>928.00</v>
      </c>
      <c r="F2" s="4" t="str">
        <f>VLOOKUP(A2,HOP!A:C,3,0)</f>
        <v>2329918</v>
      </c>
      <c r="G2" s="4">
        <f>D2-E2</f>
        <v>0</v>
      </c>
      <c r="H2" s="4" t="str">
        <f>$H$1&amp;F2</f>
        <v>，2329918</v>
      </c>
      <c r="I2" s="4" t="str">
        <f>VLOOKUP(A2,HOP!A:T,20,0)</f>
        <v>直采</v>
      </c>
    </row>
    <row r="3" s="4" customFormat="1" spans="1:9">
      <c r="A3" s="4">
        <v>16939199508</v>
      </c>
      <c r="B3" s="5">
        <v>44538</v>
      </c>
      <c r="C3" s="5">
        <v>44539</v>
      </c>
      <c r="D3" s="4">
        <v>760</v>
      </c>
      <c r="E3" s="4" t="str">
        <f>VLOOKUP(A3,HOP!A:L,12,0)</f>
        <v>760.00</v>
      </c>
      <c r="F3" s="4" t="str">
        <f>VLOOKUP(A3,HOP!A:C,3,0)</f>
        <v>2330143</v>
      </c>
      <c r="G3" s="4">
        <f>D3-E3</f>
        <v>0</v>
      </c>
      <c r="H3" s="4" t="str">
        <f>$H$1&amp;F3</f>
        <v>，2330143</v>
      </c>
      <c r="I3" s="4" t="str">
        <f>VLOOKUP(A3,HOP!A:T,20,0)</f>
        <v>直采</v>
      </c>
    </row>
    <row r="4" s="4" customFormat="1" spans="1:9">
      <c r="A4" s="4">
        <v>16942600683</v>
      </c>
      <c r="B4" s="5">
        <v>44538</v>
      </c>
      <c r="C4" s="5">
        <v>44539</v>
      </c>
      <c r="D4" s="4">
        <v>204</v>
      </c>
      <c r="E4" s="4" t="str">
        <f>VLOOKUP(A4,HOP!A:L,12,0)</f>
        <v>204.00</v>
      </c>
      <c r="F4" s="4" t="str">
        <f>VLOOKUP(A4,HOP!A:C,3,0)</f>
        <v>2331583</v>
      </c>
      <c r="G4" s="4">
        <f>D4-E4</f>
        <v>0</v>
      </c>
      <c r="H4" s="4" t="str">
        <f>$H$1&amp;F4</f>
        <v>，2331583</v>
      </c>
      <c r="I4" s="4" t="str">
        <f>VLOOKUP(A4,HOP!A:T,20,0)</f>
        <v>直采</v>
      </c>
    </row>
    <row r="5" s="4" customFormat="1" spans="1:9">
      <c r="A5" s="4">
        <v>16942802469</v>
      </c>
      <c r="B5" s="5">
        <v>44538</v>
      </c>
      <c r="C5" s="5">
        <v>44539</v>
      </c>
      <c r="D5" s="4">
        <v>426.26</v>
      </c>
      <c r="E5" s="4" t="str">
        <f>VLOOKUP(A5,HOP!A:L,12,0)</f>
        <v>426.26</v>
      </c>
      <c r="F5" s="4" t="str">
        <f>VLOOKUP(A5,HOP!A:C,3,0)</f>
        <v>2331705</v>
      </c>
      <c r="G5" s="4">
        <f>D5-E5</f>
        <v>0</v>
      </c>
      <c r="H5" s="4" t="str">
        <f>$H$1&amp;F5</f>
        <v>，2331705</v>
      </c>
      <c r="I5" s="4" t="str">
        <f>VLOOKUP(A5,HOP!A:T,20,0)</f>
        <v>直采</v>
      </c>
    </row>
    <row r="6" s="4" customFormat="1" spans="1:9">
      <c r="A6" s="4">
        <v>16946136330</v>
      </c>
      <c r="B6" s="5">
        <v>44538</v>
      </c>
      <c r="C6" s="5">
        <v>44539</v>
      </c>
      <c r="D6" s="4">
        <v>213.13</v>
      </c>
      <c r="E6" s="4" t="str">
        <f>VLOOKUP(A6,HOP!A:L,12,0)</f>
        <v>213.13</v>
      </c>
      <c r="F6" s="4" t="str">
        <f>VLOOKUP(A6,HOP!A:C,3,0)</f>
        <v>2332111</v>
      </c>
      <c r="G6" s="4">
        <f>D6-E6</f>
        <v>0</v>
      </c>
      <c r="H6" s="4" t="str">
        <f>$H$1&amp;F6</f>
        <v>，2332111</v>
      </c>
      <c r="I6" s="4" t="str">
        <f>VLOOKUP(A6,HOP!A:T,20,0)</f>
        <v>直采</v>
      </c>
    </row>
    <row r="8" spans="4:4">
      <c r="D8" s="4">
        <f>SUM(D2:D7)</f>
        <v>2531.39</v>
      </c>
    </row>
    <row r="14" spans="1:1">
      <c r="A14" s="4" t="s">
        <v>46</v>
      </c>
    </row>
    <row r="15" spans="1:1">
      <c r="A15" s="4" t="s">
        <v>47</v>
      </c>
    </row>
    <row r="16" spans="1:1">
      <c r="A16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16936275377</v>
      </c>
      <c r="B2" s="1" t="s">
        <v>66</v>
      </c>
      <c r="C2" s="1" t="s">
        <v>67</v>
      </c>
      <c r="D2" s="1" t="s">
        <v>68</v>
      </c>
      <c r="E2" s="1" t="s">
        <v>30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16939199508</v>
      </c>
      <c r="B3" s="1" t="s">
        <v>66</v>
      </c>
      <c r="C3" s="1" t="s">
        <v>81</v>
      </c>
      <c r="D3" s="1" t="s">
        <v>82</v>
      </c>
      <c r="E3" s="1" t="s">
        <v>36</v>
      </c>
      <c r="F3" s="1" t="s">
        <v>69</v>
      </c>
      <c r="G3" s="1" t="s">
        <v>70</v>
      </c>
      <c r="H3" s="1" t="s">
        <v>71</v>
      </c>
      <c r="I3" s="1" t="s">
        <v>83</v>
      </c>
      <c r="J3" s="1" t="s">
        <v>73</v>
      </c>
      <c r="K3" s="1" t="s">
        <v>83</v>
      </c>
      <c r="L3" s="1" t="s">
        <v>83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84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16942600683</v>
      </c>
      <c r="B4" s="1" t="s">
        <v>69</v>
      </c>
      <c r="C4" s="1" t="s">
        <v>85</v>
      </c>
      <c r="D4" s="1" t="s">
        <v>86</v>
      </c>
      <c r="E4" s="1" t="s">
        <v>39</v>
      </c>
      <c r="F4" s="1" t="s">
        <v>69</v>
      </c>
      <c r="G4" s="1" t="s">
        <v>70</v>
      </c>
      <c r="H4" s="1" t="s">
        <v>71</v>
      </c>
      <c r="I4" s="1" t="s">
        <v>87</v>
      </c>
      <c r="J4" s="1" t="s">
        <v>73</v>
      </c>
      <c r="K4" s="1" t="s">
        <v>87</v>
      </c>
      <c r="L4" s="1" t="s">
        <v>87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88</v>
      </c>
      <c r="R4" s="1" t="s">
        <v>78</v>
      </c>
      <c r="S4" s="1" t="s">
        <v>79</v>
      </c>
      <c r="T4" s="1" t="s">
        <v>80</v>
      </c>
    </row>
    <row r="5" s="1" customFormat="1" spans="1:20">
      <c r="A5" s="3">
        <v>16942802469</v>
      </c>
      <c r="B5" s="1" t="s">
        <v>69</v>
      </c>
      <c r="C5" s="1" t="s">
        <v>89</v>
      </c>
      <c r="D5" s="1" t="s">
        <v>90</v>
      </c>
      <c r="E5" s="1" t="s">
        <v>42</v>
      </c>
      <c r="F5" s="1" t="s">
        <v>69</v>
      </c>
      <c r="G5" s="1" t="s">
        <v>70</v>
      </c>
      <c r="H5" s="1" t="s">
        <v>71</v>
      </c>
      <c r="I5" s="1" t="s">
        <v>91</v>
      </c>
      <c r="J5" s="1" t="s">
        <v>73</v>
      </c>
      <c r="K5" s="1" t="s">
        <v>91</v>
      </c>
      <c r="L5" s="1" t="s">
        <v>91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92</v>
      </c>
      <c r="R5" s="1" t="s">
        <v>78</v>
      </c>
      <c r="S5" s="1" t="s">
        <v>79</v>
      </c>
      <c r="T5" s="1" t="s">
        <v>80</v>
      </c>
    </row>
    <row r="6" s="1" customFormat="1" spans="1:20">
      <c r="A6" s="3">
        <v>16946136330</v>
      </c>
      <c r="B6" s="1" t="s">
        <v>69</v>
      </c>
      <c r="C6" s="1" t="s">
        <v>93</v>
      </c>
      <c r="D6" s="1" t="s">
        <v>90</v>
      </c>
      <c r="E6" s="1" t="s">
        <v>44</v>
      </c>
      <c r="F6" s="1" t="s">
        <v>69</v>
      </c>
      <c r="G6" s="1" t="s">
        <v>70</v>
      </c>
      <c r="H6" s="1" t="s">
        <v>71</v>
      </c>
      <c r="I6" s="1" t="s">
        <v>94</v>
      </c>
      <c r="J6" s="1" t="s">
        <v>73</v>
      </c>
      <c r="K6" s="1" t="s">
        <v>94</v>
      </c>
      <c r="L6" s="1" t="s">
        <v>94</v>
      </c>
      <c r="M6" s="1" t="s">
        <v>74</v>
      </c>
      <c r="N6" s="1" t="s">
        <v>74</v>
      </c>
      <c r="O6" s="1" t="s">
        <v>75</v>
      </c>
      <c r="P6" s="1" t="s">
        <v>76</v>
      </c>
      <c r="Q6" s="1" t="s">
        <v>95</v>
      </c>
      <c r="R6" s="1" t="s">
        <v>78</v>
      </c>
      <c r="S6" s="1" t="s">
        <v>79</v>
      </c>
      <c r="T6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2021-12-24T01:41:43Z</dcterms:created>
  <dcterms:modified xsi:type="dcterms:W3CDTF">2021-12-24T01:45:23Z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86F960BBADC64E6E87AB6E4D24EC2077</vt:lpwstr>
  </property>
  <property fmtid="{D5CDD505-2E9C-101B-9397-08002B2CF9AE}" pid="3" name="KSOProductBuildVer">
    <vt:lpwstr>2052-11.1.0.11115</vt:lpwstr>
  </property>
</Properties>
</file>