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</definedName>
  </definedNames>
  <calcPr calcId="144525"/>
</workbook>
</file>

<file path=xl/sharedStrings.xml><?xml version="1.0" encoding="utf-8"?>
<sst xmlns="http://schemas.openxmlformats.org/spreadsheetml/2006/main" count="1325" uniqueCount="401">
  <si>
    <t>去哪儿网酒店预付对账单</t>
  </si>
  <si>
    <t>供应商名称：</t>
  </si>
  <si>
    <t>趣悠游</t>
  </si>
  <si>
    <t>结算周期：</t>
  </si>
  <si>
    <t>2021-12-20至2021-12-26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</si>
  <si>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</si>
  <si>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</si>
  <si>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</si>
  <si>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</si>
  <si>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</si>
  <si>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</si>
  <si>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</si>
  <si>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</si>
  <si>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</si>
  <si>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</si>
  <si>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</si>
  <si>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</si>
  <si>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</si>
  <si>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</si>
  <si>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</si>
  <si>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¥61,452.11</t>
  </si>
  <si>
    <t>¥10,227.00</t>
  </si>
  <si>
    <t>¥4,733.11</t>
  </si>
  <si>
    <t>¥46,492.00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</si>
  <si>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</si>
  <si>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</si>
  <si>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</si>
  <si>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</si>
  <si>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</si>
  <si>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</si>
  <si>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</si>
  <si>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</si>
  <si>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</si>
  <si>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</si>
  <si>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</si>
  <si>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</si>
  <si>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</si>
  <si>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</si>
  <si>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</si>
  <si>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</si>
  <si>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</si>
  <si>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</si>
  <si>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</si>
  <si>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</si>
  <si>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</si>
  <si>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</si>
  <si>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</si>
  <si>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</si>
  <si>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</si>
  <si>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</si>
  <si>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</si>
  <si>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</si>
  <si>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</si>
  <si>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</si>
  <si>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</si>
  <si>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</si>
  <si>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</si>
  <si>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</si>
  <si>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</si>
  <si>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</si>
  <si>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</si>
  <si>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</si>
  <si>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</si>
  <si>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</si>
  <si>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</si>
  <si>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</si>
  <si>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</si>
  <si>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</si>
  <si>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</si>
  <si>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</si>
  <si>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702833525129</t>
  </si>
  <si>
    <t>2322295</t>
  </si>
  <si>
    <t>酒店预付</t>
  </si>
  <si>
    <t>否</t>
  </si>
  <si>
    <t>普通</t>
  </si>
  <si>
    <t>221877203</t>
  </si>
  <si>
    <t>澳门喜来登大酒店</t>
  </si>
  <si>
    <t>1626188</t>
  </si>
  <si>
    <t>SUN/KAI|TANG/KAI</t>
  </si>
  <si>
    <t>2021-12-01</t>
  </si>
  <si>
    <t>2021-12-17</t>
  </si>
  <si>
    <t>2021-12-20</t>
  </si>
  <si>
    <t>¥2,616.00</t>
  </si>
  <si>
    <t>¥198.00</t>
  </si>
  <si>
    <t>¥2,418.00</t>
  </si>
  <si>
    <t>Deluxe Twin Room</t>
  </si>
  <si>
    <t>WEBSITE</t>
  </si>
  <si>
    <t>702844474814</t>
  </si>
  <si>
    <t>2337102</t>
  </si>
  <si>
    <t>197293031</t>
  </si>
  <si>
    <t>温哥华机场福朋喜来登酒店</t>
  </si>
  <si>
    <t>CUI/XINJUN</t>
  </si>
  <si>
    <t>2021-12-12</t>
  </si>
  <si>
    <t>2021-12-18</t>
  </si>
  <si>
    <t>¥1,438.00</t>
  </si>
  <si>
    <t>¥156.00</t>
  </si>
  <si>
    <t>¥1,282.00</t>
  </si>
  <si>
    <t>King bed Room</t>
  </si>
  <si>
    <t>702836144055</t>
  </si>
  <si>
    <t>2326690</t>
  </si>
  <si>
    <t>WANG/YUE|SU/DONGDONG</t>
  </si>
  <si>
    <t>2021-12-04</t>
  </si>
  <si>
    <t>2021-12-19</t>
  </si>
  <si>
    <t>2021-12-21</t>
  </si>
  <si>
    <t>¥820.00</t>
  </si>
  <si>
    <t>¥66.00</t>
  </si>
  <si>
    <t>¥754.00</t>
  </si>
  <si>
    <t>Deluxe Room</t>
  </si>
  <si>
    <t>702853837394</t>
  </si>
  <si>
    <t>2348964</t>
  </si>
  <si>
    <t>197287832</t>
  </si>
  <si>
    <t>曼谷 W 酒店 (SHA Plus+)</t>
  </si>
  <si>
    <t>LI/WEIQI|JIANG/YU</t>
  </si>
  <si>
    <t>2021-12-29</t>
  </si>
  <si>
    <t>2022-01-01</t>
  </si>
  <si>
    <t>¥3,117.00</t>
  </si>
  <si>
    <t>2021-12-21 08:16:38</t>
  </si>
  <si>
    <t>Wonderful, Guest room, 1 King, City view</t>
  </si>
  <si>
    <t>702853705864</t>
  </si>
  <si>
    <t>804833785</t>
  </si>
  <si>
    <t>普然尼奥度假酒店</t>
  </si>
  <si>
    <t>Dmitry/Zarak</t>
  </si>
  <si>
    <t>2022-01-08</t>
  </si>
  <si>
    <t>2022-01-09</t>
  </si>
  <si>
    <t>¥318.00</t>
  </si>
  <si>
    <t>2021-12-21 14:57:46</t>
  </si>
  <si>
    <t>Superior Villa, 1 King Bed</t>
  </si>
  <si>
    <t>702853327367</t>
  </si>
  <si>
    <t>2349492</t>
  </si>
  <si>
    <t>859496843</t>
  </si>
  <si>
    <t>吉隆坡中国城喜来登福朋酒店</t>
  </si>
  <si>
    <t>YUE/GUISEN</t>
  </si>
  <si>
    <t>2021-12-22</t>
  </si>
  <si>
    <t>¥317.11</t>
  </si>
  <si>
    <t>¥29.11</t>
  </si>
  <si>
    <t>¥288.00</t>
  </si>
  <si>
    <t>Deluxe King Bed Room</t>
  </si>
  <si>
    <t>702852363115</t>
  </si>
  <si>
    <t>2348124</t>
  </si>
  <si>
    <t>197587325</t>
  </si>
  <si>
    <t>吉隆坡JW万豪酒店</t>
  </si>
  <si>
    <t>TAN/ENGHOOI</t>
  </si>
  <si>
    <t>¥957.00</t>
  </si>
  <si>
    <t>¥88.00</t>
  </si>
  <si>
    <t>¥869.00</t>
  </si>
  <si>
    <t>Deluxe twin room</t>
  </si>
  <si>
    <t>702846457265</t>
  </si>
  <si>
    <t>2339913</t>
  </si>
  <si>
    <t>221864780</t>
  </si>
  <si>
    <t>伊斯坦布尔亚洲万豪酒店</t>
  </si>
  <si>
    <t>ZHU/HUIXIN</t>
  </si>
  <si>
    <t>2021-12-14</t>
  </si>
  <si>
    <t>2021-12-15</t>
  </si>
  <si>
    <t>¥4,522.00</t>
  </si>
  <si>
    <t>¥490.00</t>
  </si>
  <si>
    <t>¥4,032.00</t>
  </si>
  <si>
    <t>deluxe city view king room</t>
  </si>
  <si>
    <t>702855566132</t>
  </si>
  <si>
    <t>2353073</t>
  </si>
  <si>
    <t>221839718</t>
  </si>
  <si>
    <t>澳门金龙酒店</t>
  </si>
  <si>
    <t>LI/BAIXIANG</t>
  </si>
  <si>
    <t>2021-12-23</t>
  </si>
  <si>
    <t>2021-12-25</t>
  </si>
  <si>
    <t>¥454.00</t>
  </si>
  <si>
    <t>2021-12-23 20:41:57</t>
  </si>
  <si>
    <t>DOUBLE STANDARD</t>
  </si>
  <si>
    <t>702840623303</t>
  </si>
  <si>
    <t>2331264</t>
  </si>
  <si>
    <t>804839554</t>
  </si>
  <si>
    <t>圣巴巴拉丽思卡尔顿酒店</t>
  </si>
  <si>
    <t>CHEN/XUAN</t>
  </si>
  <si>
    <t>2021-12-08</t>
  </si>
  <si>
    <t>¥4,542.00</t>
  </si>
  <si>
    <t>¥356.00</t>
  </si>
  <si>
    <t>¥4,186.00</t>
  </si>
  <si>
    <t>Deluxe 2 Queen room with Balcony</t>
  </si>
  <si>
    <t>702840486301</t>
  </si>
  <si>
    <t>2331052</t>
  </si>
  <si>
    <t>197586122</t>
  </si>
  <si>
    <t>波士顿海港区雅乐轩酒店</t>
  </si>
  <si>
    <t>ZHANG/SIQI|HAN/QICHANG</t>
  </si>
  <si>
    <t>¥3,076.00</t>
  </si>
  <si>
    <t>¥245.00</t>
  </si>
  <si>
    <t>¥2,831.00</t>
  </si>
  <si>
    <t>2 Queen Bed Room</t>
  </si>
  <si>
    <t>702850786828</t>
  </si>
  <si>
    <t>2345830</t>
  </si>
  <si>
    <t>800115865</t>
  </si>
  <si>
    <t>澳门JW万豪酒店</t>
  </si>
  <si>
    <t>DONG/YAN</t>
  </si>
  <si>
    <t>2022-02-01</t>
  </si>
  <si>
    <t>2022-02-03</t>
  </si>
  <si>
    <t>¥2,744.00</t>
  </si>
  <si>
    <t>2021-12-23 22:57:21</t>
  </si>
  <si>
    <t>Deluxe King bed Room</t>
  </si>
  <si>
    <t>702827482437</t>
  </si>
  <si>
    <t>2311665</t>
  </si>
  <si>
    <t>221856611</t>
  </si>
  <si>
    <t>香港憙酒店</t>
  </si>
  <si>
    <t>LI/YAO</t>
  </si>
  <si>
    <t>2021-11-25</t>
  </si>
  <si>
    <t>2021-12-24</t>
  </si>
  <si>
    <t>¥2,961.00</t>
  </si>
  <si>
    <t>¥217.00</t>
  </si>
  <si>
    <t>Standard double room</t>
  </si>
  <si>
    <t>702838681764</t>
  </si>
  <si>
    <t>2328308</t>
  </si>
  <si>
    <t>199565084</t>
  </si>
  <si>
    <t>洛杉矶大道喜来登酒店</t>
  </si>
  <si>
    <t>XU/ROUKE</t>
  </si>
  <si>
    <t>2021-12-06</t>
  </si>
  <si>
    <t>¥929.00</t>
  </si>
  <si>
    <t>¥69.00</t>
  </si>
  <si>
    <t>¥860.00</t>
  </si>
  <si>
    <t>traditional two queen beds room</t>
  </si>
  <si>
    <t>702843400058</t>
  </si>
  <si>
    <t>2335963</t>
  </si>
  <si>
    <t>197323973</t>
  </si>
  <si>
    <t>威斯汀洛杉矶博纳旺蒂尔套房酒店</t>
  </si>
  <si>
    <t>LUO/CHAN</t>
  </si>
  <si>
    <t>2021-12-11</t>
  </si>
  <si>
    <t>¥2,216.00</t>
  </si>
  <si>
    <t>¥176.00</t>
  </si>
  <si>
    <t>¥2,040.00</t>
  </si>
  <si>
    <t>Guest Room with Two Double And City View</t>
  </si>
  <si>
    <t>702850977872</t>
  </si>
  <si>
    <t>2345566</t>
  </si>
  <si>
    <t>197291837</t>
  </si>
  <si>
    <t>多伦多市中心喜来登酒店</t>
  </si>
  <si>
    <t>HUANG/XIN|LUO/YING</t>
  </si>
  <si>
    <t>2021-12-30</t>
  </si>
  <si>
    <t>2022-01-02</t>
  </si>
  <si>
    <t>¥3,594.00</t>
  </si>
  <si>
    <t>2021-12-25 06:49:48</t>
  </si>
  <si>
    <t>Guest Room 1 Queen</t>
  </si>
  <si>
    <t>702845048239</t>
  </si>
  <si>
    <t>2339291</t>
  </si>
  <si>
    <t>221854121</t>
  </si>
  <si>
    <t>香港W酒店</t>
  </si>
  <si>
    <t>DU/JIAJIN</t>
  </si>
  <si>
    <t>2021-12-13</t>
  </si>
  <si>
    <t>¥4,257.00</t>
  </si>
  <si>
    <t>¥317.00</t>
  </si>
  <si>
    <t>¥3,940.00</t>
  </si>
  <si>
    <t>Cool Corner Partial harbor view King Room</t>
  </si>
  <si>
    <t>702856393451</t>
  </si>
  <si>
    <t>2354516</t>
  </si>
  <si>
    <t>859497578</t>
  </si>
  <si>
    <t>阿布扎比W酒店</t>
  </si>
  <si>
    <t>YANG/TAO</t>
  </si>
  <si>
    <t>¥1,221.00</t>
  </si>
  <si>
    <t>¥112.00</t>
  </si>
  <si>
    <t>¥1,109.00</t>
  </si>
  <si>
    <t>Wonderful Room</t>
  </si>
  <si>
    <t>702853542727</t>
  </si>
  <si>
    <t>2350115</t>
  </si>
  <si>
    <t>221852774</t>
  </si>
  <si>
    <t>温哥华帕克JW 万豪酒店</t>
  </si>
  <si>
    <t>DONG/BO</t>
  </si>
  <si>
    <t>¥2,293.00</t>
  </si>
  <si>
    <t>¥247.00</t>
  </si>
  <si>
    <t>¥2,046.00</t>
  </si>
  <si>
    <t>King Bed Room with Water View</t>
  </si>
  <si>
    <t>702855322851</t>
  </si>
  <si>
    <t>2353381</t>
  </si>
  <si>
    <t>197309555</t>
  </si>
  <si>
    <t>济州岛亚金晶酒店</t>
  </si>
  <si>
    <t>SONG/JINGYUAN|WANG/XUDONG</t>
  </si>
  <si>
    <t>2021-12-26</t>
  </si>
  <si>
    <t>¥646.00</t>
  </si>
  <si>
    <t>¥62.00</t>
  </si>
  <si>
    <t>¥584.00</t>
  </si>
  <si>
    <t>Business Twin Room</t>
  </si>
  <si>
    <t>702818646525</t>
  </si>
  <si>
    <t>2300841</t>
  </si>
  <si>
    <t>820593751</t>
  </si>
  <si>
    <t>Page148, 晋致酒店</t>
  </si>
  <si>
    <t>ZHOU/ZIFENG</t>
  </si>
  <si>
    <t>2021-11-16</t>
  </si>
  <si>
    <t>¥1,042.00</t>
  </si>
  <si>
    <t>¥973.00</t>
  </si>
  <si>
    <t>Signature Greenery Room with Free 4G Pocket Wi-Fi Device</t>
  </si>
  <si>
    <t>702841307824</t>
  </si>
  <si>
    <t>2333120</t>
  </si>
  <si>
    <t>245698234</t>
  </si>
  <si>
    <t>澳门巴黎人</t>
  </si>
  <si>
    <t>YAN/YIAN|CHEN/YANG</t>
  </si>
  <si>
    <t>2021-12-09</t>
  </si>
  <si>
    <t>¥932.00</t>
  </si>
  <si>
    <t>¥870.00</t>
  </si>
  <si>
    <t>Deluxe Double Room</t>
  </si>
  <si>
    <t>702854599311</t>
  </si>
  <si>
    <t>2350886</t>
  </si>
  <si>
    <t>809159854</t>
  </si>
  <si>
    <t>澳门丽思卡尔顿酒店</t>
  </si>
  <si>
    <t>HUANG/TINGTING|ZHANG/ZIJIAO</t>
  </si>
  <si>
    <t>¥16,440.00</t>
  </si>
  <si>
    <t>¥1,774.00</t>
  </si>
  <si>
    <t>¥14,666.00</t>
  </si>
  <si>
    <t>Premier Suite</t>
  </si>
  <si>
    <t>合计</t>
  </si>
  <si>
    <t/>
  </si>
  <si>
    <t>¥51,225.11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</si>
  <si>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</si>
  <si>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</si>
  <si>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</si>
  <si>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</si>
  <si>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</si>
  <si>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</si>
  <si>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</si>
  <si>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</si>
  <si>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</si>
  <si>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A211228102237481</t>
  </si>
  <si>
    <t>A211228102255481</t>
  </si>
  <si>
    <r>
      <t>总计：</t>
    </r>
    <r>
      <rPr>
        <sz val="10"/>
        <rFont val="Arial"/>
        <charset val="134"/>
      </rPr>
      <t>46492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</si>
  <si>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</si>
  <si>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</si>
  <si>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</si>
  <si>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</si>
  <si>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</si>
  <si>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</si>
  <si>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</si>
  <si>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</si>
  <si>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</si>
  <si>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</si>
  <si>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</si>
  <si>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</si>
  <si>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</si>
  <si>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</si>
  <si>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</si>
  <si>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</si>
  <si>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YANG TAO</t>
  </si>
  <si>
    <t>退房日周结</t>
  </si>
  <si>
    <t>1109.00</t>
  </si>
  <si>
    <t>RMB</t>
  </si>
  <si>
    <t>0</t>
  </si>
  <si>
    <t>0.00</t>
  </si>
  <si>
    <t>趣悠游国际直连</t>
  </si>
  <si>
    <t>2021-12-24 17:32:29</t>
  </si>
  <si>
    <t>广州汇登信息科技有限公司</t>
  </si>
  <si>
    <t>直连</t>
  </si>
  <si>
    <t>SONG JINGYUAN,WANG XUDONG</t>
  </si>
  <si>
    <t>584.00</t>
  </si>
  <si>
    <t>2021-12-23 22:59:03</t>
  </si>
  <si>
    <t>HUANG TINGTING,ZHANG ZIJIAO</t>
  </si>
  <si>
    <t>14666.00</t>
  </si>
  <si>
    <t>2021-12-23 10:58:20</t>
  </si>
  <si>
    <t>直采</t>
  </si>
  <si>
    <t>温哥华帕克 JW 万豪酒店</t>
  </si>
  <si>
    <t>DONG BO</t>
  </si>
  <si>
    <t>2046.00</t>
  </si>
  <si>
    <t>2021-12-21 20:36:58</t>
  </si>
  <si>
    <t>YUE GUISEN</t>
  </si>
  <si>
    <t>288.00</t>
  </si>
  <si>
    <t>2021-12-21 14:40:02</t>
  </si>
  <si>
    <t>吉隆坡万豪大酒店</t>
  </si>
  <si>
    <t>TAN ENGHOOI</t>
  </si>
  <si>
    <t>869.00</t>
  </si>
  <si>
    <t>2021-12-20 15:56:56</t>
  </si>
  <si>
    <t>ZHU HUIXIN</t>
  </si>
  <si>
    <t>4032.00</t>
  </si>
  <si>
    <t>2021-12-14 15:55:18</t>
  </si>
  <si>
    <t>DU JIAJIN</t>
  </si>
  <si>
    <t>3940.00</t>
  </si>
  <si>
    <t>2021-12-13 20:14:29</t>
  </si>
  <si>
    <t>CUI XINJUN</t>
  </si>
  <si>
    <t>1282.00</t>
  </si>
  <si>
    <t>2021-12-12 11:20:40</t>
  </si>
  <si>
    <t>威斯汀博纳旺蒂尔套房酒店</t>
  </si>
  <si>
    <t>LUO CHAN</t>
  </si>
  <si>
    <t>2040.00</t>
  </si>
  <si>
    <t>2021-12-11 15:05:44</t>
  </si>
  <si>
    <t>YAN YIAN,CHEN YANG</t>
  </si>
  <si>
    <t>870.00</t>
  </si>
  <si>
    <t>2021-12-09 17:08:09</t>
  </si>
  <si>
    <t>CHEN XUAN</t>
  </si>
  <si>
    <t>4186.00</t>
  </si>
  <si>
    <t>2021-12-08 16:11:35</t>
  </si>
  <si>
    <t>702840181589</t>
  </si>
  <si>
    <t>2331241</t>
  </si>
  <si>
    <t>2021-12-08 15:16:40</t>
  </si>
  <si>
    <t>ZHANG SIQI,HAN QICHANG</t>
  </si>
  <si>
    <t>2831.00</t>
  </si>
  <si>
    <t>2021-12-08 13:37:33</t>
  </si>
  <si>
    <t>XU ROUKE</t>
  </si>
  <si>
    <t>860.00</t>
  </si>
  <si>
    <t>2021-12-06 08:28:01</t>
  </si>
  <si>
    <t>WANG YUE,SU DONGDONG</t>
  </si>
  <si>
    <t>754.00</t>
  </si>
  <si>
    <t>2021-12-04 14:37:03</t>
  </si>
  <si>
    <t>SUN KAI,TANG KAI</t>
  </si>
  <si>
    <t>2418.00</t>
  </si>
  <si>
    <t>2021-12-01 21:27:27</t>
  </si>
  <si>
    <t>LI YAO</t>
  </si>
  <si>
    <t>2744.00</t>
  </si>
  <si>
    <t>2021-11-25 11:42:25</t>
  </si>
  <si>
    <t>Page148精品酒店尖沙咀</t>
  </si>
  <si>
    <t>ZHOU ZIFENG</t>
  </si>
  <si>
    <t>973.00</t>
  </si>
  <si>
    <t>2021-11-16 20:03:04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</si>
</sst>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15" borderId="15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7" borderId="16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75</v>
      </c>
      <c r="H4" s="7" t="s">
        <v>76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102</v>
      </c>
      <c r="P4" s="7" t="s">
        <v>103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3</v>
      </c>
      <c r="N5" s="7" t="s">
        <v>103</v>
      </c>
      <c r="O5" s="7" t="s">
        <v>113</v>
      </c>
      <c r="P5" s="7" t="s">
        <v>114</v>
      </c>
      <c r="Q5" s="7"/>
      <c r="R5" s="11" t="s">
        <v>115</v>
      </c>
      <c r="S5" s="12" t="s">
        <v>115</v>
      </c>
      <c r="T5" s="7" t="s">
        <v>116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118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1</v>
      </c>
      <c r="M6" s="7">
        <v>1</v>
      </c>
      <c r="N6" s="7" t="s">
        <v>103</v>
      </c>
      <c r="O6" s="7" t="s">
        <v>122</v>
      </c>
      <c r="P6" s="7" t="s">
        <v>123</v>
      </c>
      <c r="Q6" s="7"/>
      <c r="R6" s="11" t="s">
        <v>124</v>
      </c>
      <c r="S6" s="12" t="s">
        <v>124</v>
      </c>
      <c r="T6" s="7" t="s">
        <v>125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126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129</v>
      </c>
      <c r="H7" s="7" t="s">
        <v>130</v>
      </c>
      <c r="I7" s="7" t="s">
        <v>77</v>
      </c>
      <c r="J7" s="7" t="s">
        <v>2</v>
      </c>
      <c r="K7" s="7" t="s">
        <v>131</v>
      </c>
      <c r="L7" s="7">
        <v>1</v>
      </c>
      <c r="M7" s="7">
        <v>1</v>
      </c>
      <c r="N7" s="7" t="s">
        <v>103</v>
      </c>
      <c r="O7" s="7" t="s">
        <v>103</v>
      </c>
      <c r="P7" s="7" t="s">
        <v>132</v>
      </c>
      <c r="Q7" s="7"/>
      <c r="R7" s="11" t="s">
        <v>133</v>
      </c>
      <c r="S7" s="12" t="s">
        <v>19</v>
      </c>
      <c r="T7" s="7"/>
      <c r="U7" s="11" t="s">
        <v>19</v>
      </c>
      <c r="V7" s="11" t="s">
        <v>133</v>
      </c>
      <c r="W7" s="12" t="s">
        <v>134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139</v>
      </c>
      <c r="H8" s="7" t="s">
        <v>140</v>
      </c>
      <c r="I8" s="7" t="s">
        <v>77</v>
      </c>
      <c r="J8" s="7" t="s">
        <v>2</v>
      </c>
      <c r="K8" s="7" t="s">
        <v>141</v>
      </c>
      <c r="L8" s="7">
        <v>1</v>
      </c>
      <c r="M8" s="7">
        <v>1</v>
      </c>
      <c r="N8" s="7" t="s">
        <v>81</v>
      </c>
      <c r="O8" s="7" t="s">
        <v>103</v>
      </c>
      <c r="P8" s="7" t="s">
        <v>132</v>
      </c>
      <c r="Q8" s="7"/>
      <c r="R8" s="11" t="s">
        <v>142</v>
      </c>
      <c r="S8" s="12" t="s">
        <v>19</v>
      </c>
      <c r="T8" s="7"/>
      <c r="U8" s="11" t="s">
        <v>19</v>
      </c>
      <c r="V8" s="11" t="s">
        <v>142</v>
      </c>
      <c r="W8" s="12" t="s">
        <v>143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148</v>
      </c>
      <c r="H9" s="7" t="s">
        <v>149</v>
      </c>
      <c r="I9" s="7" t="s">
        <v>77</v>
      </c>
      <c r="J9" s="7" t="s">
        <v>2</v>
      </c>
      <c r="K9" s="7" t="s">
        <v>150</v>
      </c>
      <c r="L9" s="7">
        <v>1</v>
      </c>
      <c r="M9" s="7">
        <v>7</v>
      </c>
      <c r="N9" s="7" t="s">
        <v>151</v>
      </c>
      <c r="O9" s="7" t="s">
        <v>152</v>
      </c>
      <c r="P9" s="7" t="s">
        <v>132</v>
      </c>
      <c r="Q9" s="7"/>
      <c r="R9" s="11" t="s">
        <v>153</v>
      </c>
      <c r="S9" s="12" t="s">
        <v>19</v>
      </c>
      <c r="T9" s="7"/>
      <c r="U9" s="11" t="s">
        <v>19</v>
      </c>
      <c r="V9" s="11" t="s">
        <v>153</v>
      </c>
      <c r="W9" s="12" t="s">
        <v>154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159</v>
      </c>
      <c r="H10" s="7" t="s">
        <v>160</v>
      </c>
      <c r="I10" s="7" t="s">
        <v>77</v>
      </c>
      <c r="J10" s="7" t="s">
        <v>2</v>
      </c>
      <c r="K10" s="7" t="s">
        <v>161</v>
      </c>
      <c r="L10" s="7">
        <v>1</v>
      </c>
      <c r="M10" s="7">
        <v>2</v>
      </c>
      <c r="N10" s="7" t="s">
        <v>162</v>
      </c>
      <c r="O10" s="7" t="s">
        <v>162</v>
      </c>
      <c r="P10" s="7" t="s">
        <v>163</v>
      </c>
      <c r="Q10" s="7"/>
      <c r="R10" s="11" t="s">
        <v>164</v>
      </c>
      <c r="S10" s="12" t="s">
        <v>164</v>
      </c>
      <c r="T10" s="7" t="s">
        <v>165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166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167</v>
      </c>
      <c r="B11" s="6" t="s">
        <v>168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169</v>
      </c>
      <c r="H11" s="7" t="s">
        <v>170</v>
      </c>
      <c r="I11" s="7" t="s">
        <v>77</v>
      </c>
      <c r="J11" s="7" t="s">
        <v>2</v>
      </c>
      <c r="K11" s="7" t="s">
        <v>171</v>
      </c>
      <c r="L11" s="7">
        <v>1</v>
      </c>
      <c r="M11" s="7">
        <v>1</v>
      </c>
      <c r="N11" s="7" t="s">
        <v>172</v>
      </c>
      <c r="O11" s="7" t="s">
        <v>132</v>
      </c>
      <c r="P11" s="7" t="s">
        <v>162</v>
      </c>
      <c r="Q11" s="7"/>
      <c r="R11" s="11" t="s">
        <v>173</v>
      </c>
      <c r="S11" s="12" t="s">
        <v>19</v>
      </c>
      <c r="T11" s="7"/>
      <c r="U11" s="11" t="s">
        <v>19</v>
      </c>
      <c r="V11" s="11" t="s">
        <v>173</v>
      </c>
      <c r="W11" s="12" t="s">
        <v>174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177</v>
      </c>
      <c r="B12" s="6" t="s">
        <v>178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179</v>
      </c>
      <c r="H12" s="7" t="s">
        <v>180</v>
      </c>
      <c r="I12" s="7" t="s">
        <v>77</v>
      </c>
      <c r="J12" s="7" t="s">
        <v>2</v>
      </c>
      <c r="K12" s="7" t="s">
        <v>181</v>
      </c>
      <c r="L12" s="7">
        <v>1</v>
      </c>
      <c r="M12" s="7">
        <v>4</v>
      </c>
      <c r="N12" s="7" t="s">
        <v>172</v>
      </c>
      <c r="O12" s="7" t="s">
        <v>102</v>
      </c>
      <c r="P12" s="7" t="s">
        <v>162</v>
      </c>
      <c r="Q12" s="7"/>
      <c r="R12" s="11" t="s">
        <v>182</v>
      </c>
      <c r="S12" s="12" t="s">
        <v>19</v>
      </c>
      <c r="T12" s="7"/>
      <c r="U12" s="11" t="s">
        <v>19</v>
      </c>
      <c r="V12" s="11" t="s">
        <v>182</v>
      </c>
      <c r="W12" s="12" t="s">
        <v>183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186</v>
      </c>
      <c r="B13" s="6" t="s">
        <v>187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188</v>
      </c>
      <c r="H13" s="7" t="s">
        <v>189</v>
      </c>
      <c r="I13" s="7" t="s">
        <v>77</v>
      </c>
      <c r="J13" s="7" t="s">
        <v>2</v>
      </c>
      <c r="K13" s="7" t="s">
        <v>190</v>
      </c>
      <c r="L13" s="7">
        <v>1</v>
      </c>
      <c r="M13" s="7">
        <v>2</v>
      </c>
      <c r="N13" s="7" t="s">
        <v>93</v>
      </c>
      <c r="O13" s="7" t="s">
        <v>191</v>
      </c>
      <c r="P13" s="7" t="s">
        <v>192</v>
      </c>
      <c r="Q13" s="7"/>
      <c r="R13" s="11" t="s">
        <v>193</v>
      </c>
      <c r="S13" s="12" t="s">
        <v>193</v>
      </c>
      <c r="T13" s="7" t="s">
        <v>194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195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196</v>
      </c>
      <c r="B14" s="6" t="s">
        <v>197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198</v>
      </c>
      <c r="H14" s="7" t="s">
        <v>199</v>
      </c>
      <c r="I14" s="7" t="s">
        <v>77</v>
      </c>
      <c r="J14" s="7" t="s">
        <v>2</v>
      </c>
      <c r="K14" s="7" t="s">
        <v>200</v>
      </c>
      <c r="L14" s="7">
        <v>1</v>
      </c>
      <c r="M14" s="7">
        <v>7</v>
      </c>
      <c r="N14" s="7" t="s">
        <v>201</v>
      </c>
      <c r="O14" s="7" t="s">
        <v>80</v>
      </c>
      <c r="P14" s="7" t="s">
        <v>202</v>
      </c>
      <c r="Q14" s="7"/>
      <c r="R14" s="11" t="s">
        <v>203</v>
      </c>
      <c r="S14" s="12" t="s">
        <v>19</v>
      </c>
      <c r="T14" s="7"/>
      <c r="U14" s="11" t="s">
        <v>19</v>
      </c>
      <c r="V14" s="11" t="s">
        <v>203</v>
      </c>
      <c r="W14" s="12" t="s">
        <v>204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193</v>
      </c>
      <c r="AD14" t="s">
        <v>6</v>
      </c>
      <c r="AE14" t="s">
        <v>205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206</v>
      </c>
      <c r="B15" s="6" t="s">
        <v>207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208</v>
      </c>
      <c r="H15" s="7" t="s">
        <v>209</v>
      </c>
      <c r="I15" s="7" t="s">
        <v>77</v>
      </c>
      <c r="J15" s="7" t="s">
        <v>2</v>
      </c>
      <c r="K15" s="7" t="s">
        <v>210</v>
      </c>
      <c r="L15" s="7">
        <v>1</v>
      </c>
      <c r="M15" s="7">
        <v>1</v>
      </c>
      <c r="N15" s="7" t="s">
        <v>211</v>
      </c>
      <c r="O15" s="7" t="s">
        <v>162</v>
      </c>
      <c r="P15" s="7" t="s">
        <v>202</v>
      </c>
      <c r="Q15" s="7"/>
      <c r="R15" s="11" t="s">
        <v>212</v>
      </c>
      <c r="S15" s="12" t="s">
        <v>19</v>
      </c>
      <c r="T15" s="7"/>
      <c r="U15" s="11" t="s">
        <v>19</v>
      </c>
      <c r="V15" s="11" t="s">
        <v>212</v>
      </c>
      <c r="W15" s="12" t="s">
        <v>213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214</v>
      </c>
      <c r="AD15" t="s">
        <v>6</v>
      </c>
      <c r="AE15" t="s">
        <v>215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216</v>
      </c>
      <c r="B16" s="6" t="s">
        <v>217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218</v>
      </c>
      <c r="H16" s="7" t="s">
        <v>219</v>
      </c>
      <c r="I16" s="7" t="s">
        <v>77</v>
      </c>
      <c r="J16" s="7" t="s">
        <v>2</v>
      </c>
      <c r="K16" s="7" t="s">
        <v>220</v>
      </c>
      <c r="L16" s="7">
        <v>1</v>
      </c>
      <c r="M16" s="7">
        <v>2</v>
      </c>
      <c r="N16" s="7" t="s">
        <v>221</v>
      </c>
      <c r="O16" s="7" t="s">
        <v>132</v>
      </c>
      <c r="P16" s="7" t="s">
        <v>202</v>
      </c>
      <c r="Q16" s="7"/>
      <c r="R16" s="11" t="s">
        <v>222</v>
      </c>
      <c r="S16" s="12" t="s">
        <v>19</v>
      </c>
      <c r="T16" s="7"/>
      <c r="U16" s="11" t="s">
        <v>19</v>
      </c>
      <c r="V16" s="11" t="s">
        <v>222</v>
      </c>
      <c r="W16" s="12" t="s">
        <v>223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224</v>
      </c>
      <c r="AD16" t="s">
        <v>6</v>
      </c>
      <c r="AE16" t="s">
        <v>225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226</v>
      </c>
      <c r="B17" s="6" t="s">
        <v>227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228</v>
      </c>
      <c r="H17" s="7" t="s">
        <v>229</v>
      </c>
      <c r="I17" s="7" t="s">
        <v>77</v>
      </c>
      <c r="J17" s="7" t="s">
        <v>2</v>
      </c>
      <c r="K17" s="7" t="s">
        <v>230</v>
      </c>
      <c r="L17" s="7">
        <v>1</v>
      </c>
      <c r="M17" s="7">
        <v>3</v>
      </c>
      <c r="N17" s="7" t="s">
        <v>93</v>
      </c>
      <c r="O17" s="7" t="s">
        <v>231</v>
      </c>
      <c r="P17" s="7" t="s">
        <v>232</v>
      </c>
      <c r="Q17" s="7"/>
      <c r="R17" s="11" t="s">
        <v>233</v>
      </c>
      <c r="S17" s="12" t="s">
        <v>233</v>
      </c>
      <c r="T17" s="7" t="s">
        <v>234</v>
      </c>
      <c r="U17" s="11" t="s">
        <v>19</v>
      </c>
      <c r="V17" s="11" t="s">
        <v>19</v>
      </c>
      <c r="W17" s="12" t="s">
        <v>19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</v>
      </c>
      <c r="AD17" t="s">
        <v>6</v>
      </c>
      <c r="AE17" t="s">
        <v>235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236</v>
      </c>
      <c r="B18" s="6" t="s">
        <v>237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238</v>
      </c>
      <c r="H18" s="7" t="s">
        <v>239</v>
      </c>
      <c r="I18" s="7" t="s">
        <v>77</v>
      </c>
      <c r="J18" s="7" t="s">
        <v>2</v>
      </c>
      <c r="K18" s="7" t="s">
        <v>240</v>
      </c>
      <c r="L18" s="7">
        <v>1</v>
      </c>
      <c r="M18" s="7">
        <v>1</v>
      </c>
      <c r="N18" s="7" t="s">
        <v>241</v>
      </c>
      <c r="O18" s="7" t="s">
        <v>202</v>
      </c>
      <c r="P18" s="7" t="s">
        <v>163</v>
      </c>
      <c r="Q18" s="7"/>
      <c r="R18" s="11" t="s">
        <v>242</v>
      </c>
      <c r="S18" s="12" t="s">
        <v>19</v>
      </c>
      <c r="T18" s="7"/>
      <c r="U18" s="11" t="s">
        <v>19</v>
      </c>
      <c r="V18" s="11" t="s">
        <v>242</v>
      </c>
      <c r="W18" s="12" t="s">
        <v>243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244</v>
      </c>
      <c r="AD18" t="s">
        <v>6</v>
      </c>
      <c r="AE18" t="s">
        <v>245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246</v>
      </c>
      <c r="B19" s="6" t="s">
        <v>247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248</v>
      </c>
      <c r="H19" s="7" t="s">
        <v>249</v>
      </c>
      <c r="I19" s="7" t="s">
        <v>77</v>
      </c>
      <c r="J19" s="7" t="s">
        <v>2</v>
      </c>
      <c r="K19" s="7" t="s">
        <v>250</v>
      </c>
      <c r="L19" s="7">
        <v>1</v>
      </c>
      <c r="M19" s="7">
        <v>1</v>
      </c>
      <c r="N19" s="7" t="s">
        <v>202</v>
      </c>
      <c r="O19" s="7" t="s">
        <v>202</v>
      </c>
      <c r="P19" s="7" t="s">
        <v>163</v>
      </c>
      <c r="Q19" s="7"/>
      <c r="R19" s="11" t="s">
        <v>251</v>
      </c>
      <c r="S19" s="12" t="s">
        <v>19</v>
      </c>
      <c r="T19" s="7"/>
      <c r="U19" s="11" t="s">
        <v>19</v>
      </c>
      <c r="V19" s="11" t="s">
        <v>251</v>
      </c>
      <c r="W19" s="12" t="s">
        <v>252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253</v>
      </c>
      <c r="AD19" t="s">
        <v>6</v>
      </c>
      <c r="AE19" t="s">
        <v>254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255</v>
      </c>
      <c r="B20" s="6" t="s">
        <v>256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257</v>
      </c>
      <c r="H20" s="7" t="s">
        <v>258</v>
      </c>
      <c r="I20" s="7" t="s">
        <v>77</v>
      </c>
      <c r="J20" s="7" t="s">
        <v>2</v>
      </c>
      <c r="K20" s="7" t="s">
        <v>259</v>
      </c>
      <c r="L20" s="7">
        <v>1</v>
      </c>
      <c r="M20" s="7">
        <v>1</v>
      </c>
      <c r="N20" s="7" t="s">
        <v>103</v>
      </c>
      <c r="O20" s="7" t="s">
        <v>202</v>
      </c>
      <c r="P20" s="7" t="s">
        <v>163</v>
      </c>
      <c r="Q20" s="7"/>
      <c r="R20" s="11" t="s">
        <v>260</v>
      </c>
      <c r="S20" s="12" t="s">
        <v>19</v>
      </c>
      <c r="T20" s="7"/>
      <c r="U20" s="11" t="s">
        <v>19</v>
      </c>
      <c r="V20" s="11" t="s">
        <v>260</v>
      </c>
      <c r="W20" s="12" t="s">
        <v>261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262</v>
      </c>
      <c r="AD20" t="s">
        <v>6</v>
      </c>
      <c r="AE20" t="s">
        <v>263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264</v>
      </c>
      <c r="B21" s="6" t="s">
        <v>265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266</v>
      </c>
      <c r="H21" s="7" t="s">
        <v>267</v>
      </c>
      <c r="I21" s="7" t="s">
        <v>77</v>
      </c>
      <c r="J21" s="7" t="s">
        <v>2</v>
      </c>
      <c r="K21" s="7" t="s">
        <v>268</v>
      </c>
      <c r="L21" s="7">
        <v>1</v>
      </c>
      <c r="M21" s="7">
        <v>2</v>
      </c>
      <c r="N21" s="7" t="s">
        <v>162</v>
      </c>
      <c r="O21" s="7" t="s">
        <v>202</v>
      </c>
      <c r="P21" s="7" t="s">
        <v>269</v>
      </c>
      <c r="Q21" s="7"/>
      <c r="R21" s="11" t="s">
        <v>270</v>
      </c>
      <c r="S21" s="12" t="s">
        <v>19</v>
      </c>
      <c r="T21" s="7"/>
      <c r="U21" s="11" t="s">
        <v>19</v>
      </c>
      <c r="V21" s="11" t="s">
        <v>270</v>
      </c>
      <c r="W21" s="12" t="s">
        <v>271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272</v>
      </c>
      <c r="AD21" t="s">
        <v>6</v>
      </c>
      <c r="AE21" t="s">
        <v>273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274</v>
      </c>
      <c r="B22" s="6" t="s">
        <v>275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276</v>
      </c>
      <c r="H22" s="7" t="s">
        <v>277</v>
      </c>
      <c r="I22" s="7" t="s">
        <v>77</v>
      </c>
      <c r="J22" s="7" t="s">
        <v>2</v>
      </c>
      <c r="K22" s="7" t="s">
        <v>278</v>
      </c>
      <c r="L22" s="7">
        <v>1</v>
      </c>
      <c r="M22" s="7">
        <v>1</v>
      </c>
      <c r="N22" s="7" t="s">
        <v>279</v>
      </c>
      <c r="O22" s="7" t="s">
        <v>163</v>
      </c>
      <c r="P22" s="7" t="s">
        <v>269</v>
      </c>
      <c r="Q22" s="7"/>
      <c r="R22" s="11" t="s">
        <v>280</v>
      </c>
      <c r="S22" s="12" t="s">
        <v>19</v>
      </c>
      <c r="T22" s="7"/>
      <c r="U22" s="11" t="s">
        <v>19</v>
      </c>
      <c r="V22" s="11" t="s">
        <v>280</v>
      </c>
      <c r="W22" s="12" t="s">
        <v>213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281</v>
      </c>
      <c r="AD22" t="s">
        <v>6</v>
      </c>
      <c r="AE22" t="s">
        <v>282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283</v>
      </c>
      <c r="B23" s="6" t="s">
        <v>284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285</v>
      </c>
      <c r="H23" s="7" t="s">
        <v>286</v>
      </c>
      <c r="I23" s="7" t="s">
        <v>77</v>
      </c>
      <c r="J23" s="7" t="s">
        <v>2</v>
      </c>
      <c r="K23" s="7" t="s">
        <v>287</v>
      </c>
      <c r="L23" s="7">
        <v>1</v>
      </c>
      <c r="M23" s="7">
        <v>1</v>
      </c>
      <c r="N23" s="7" t="s">
        <v>288</v>
      </c>
      <c r="O23" s="7" t="s">
        <v>163</v>
      </c>
      <c r="P23" s="7" t="s">
        <v>269</v>
      </c>
      <c r="Q23" s="7"/>
      <c r="R23" s="11" t="s">
        <v>289</v>
      </c>
      <c r="S23" s="12" t="s">
        <v>19</v>
      </c>
      <c r="T23" s="7"/>
      <c r="U23" s="11" t="s">
        <v>19</v>
      </c>
      <c r="V23" s="11" t="s">
        <v>289</v>
      </c>
      <c r="W23" s="12" t="s">
        <v>271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290</v>
      </c>
      <c r="AD23" t="s">
        <v>6</v>
      </c>
      <c r="AE23" t="s">
        <v>291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292</v>
      </c>
      <c r="B24" s="6" t="s">
        <v>293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294</v>
      </c>
      <c r="H24" s="7" t="s">
        <v>295</v>
      </c>
      <c r="I24" s="7" t="s">
        <v>77</v>
      </c>
      <c r="J24" s="7" t="s">
        <v>2</v>
      </c>
      <c r="K24" s="7" t="s">
        <v>296</v>
      </c>
      <c r="L24" s="7">
        <v>2</v>
      </c>
      <c r="M24" s="7">
        <v>3</v>
      </c>
      <c r="N24" s="7" t="s">
        <v>132</v>
      </c>
      <c r="O24" s="7" t="s">
        <v>162</v>
      </c>
      <c r="P24" s="7" t="s">
        <v>269</v>
      </c>
      <c r="Q24" s="7"/>
      <c r="R24" s="11" t="s">
        <v>297</v>
      </c>
      <c r="S24" s="12" t="s">
        <v>19</v>
      </c>
      <c r="T24" s="7"/>
      <c r="U24" s="11" t="s">
        <v>19</v>
      </c>
      <c r="V24" s="11" t="s">
        <v>297</v>
      </c>
      <c r="W24" s="12" t="s">
        <v>298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299</v>
      </c>
      <c r="AD24" t="s">
        <v>6</v>
      </c>
      <c r="AE24" t="s">
        <v>300</v>
      </c>
      <c r="AF24" t="s">
        <v>86</v>
      </c>
      <c r="AG24" t="s">
        <v>73</v>
      </c>
      <c r="AH24" t="s">
        <v>19</v>
      </c>
    </row>
    <row r="25" customHeight="1" spans="1:32">
      <c r="A25" s="10" t="s">
        <v>301</v>
      </c>
      <c r="B25" s="10"/>
      <c r="C25" s="10" t="s">
        <v>302</v>
      </c>
      <c r="D25" s="10"/>
      <c r="E25" s="10"/>
      <c r="F25" s="10"/>
      <c r="G25" s="10" t="s">
        <v>302</v>
      </c>
      <c r="H25" s="10" t="s">
        <v>302</v>
      </c>
      <c r="I25" s="10" t="s">
        <v>302</v>
      </c>
      <c r="J25" s="10" t="s">
        <v>302</v>
      </c>
      <c r="K25" s="10" t="s">
        <v>302</v>
      </c>
      <c r="L25" s="10" t="s">
        <v>302</v>
      </c>
      <c r="M25" s="10" t="s">
        <v>302</v>
      </c>
      <c r="N25" s="10" t="s">
        <v>302</v>
      </c>
      <c r="O25" s="10" t="s">
        <v>302</v>
      </c>
      <c r="P25" s="10" t="s">
        <v>302</v>
      </c>
      <c r="Q25" s="10"/>
      <c r="R25" s="13" t="s">
        <v>20</v>
      </c>
      <c r="S25" s="13" t="s">
        <v>21</v>
      </c>
      <c r="T25" s="10" t="s">
        <v>302</v>
      </c>
      <c r="U25" s="13"/>
      <c r="V25" s="13" t="s">
        <v>303</v>
      </c>
      <c r="W25" s="13" t="s">
        <v>22</v>
      </c>
      <c r="X25" s="13"/>
      <c r="Y25" s="13"/>
      <c r="Z25" s="13"/>
      <c r="AA25" s="10"/>
      <c r="AB25" s="13"/>
      <c r="AC25" s="10"/>
      <c r="AD25" s="10" t="s">
        <v>302</v>
      </c>
      <c r="AE25" s="10"/>
      <c r="AF2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D11" sqref="D1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304</v>
      </c>
      <c r="B1" s="4" t="s">
        <v>305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306</v>
      </c>
      <c r="H1" s="4" t="s">
        <v>307</v>
      </c>
      <c r="I1" s="4" t="s">
        <v>13</v>
      </c>
      <c r="J1" s="4" t="s">
        <v>17</v>
      </c>
      <c r="K1" s="4" t="s">
        <v>18</v>
      </c>
      <c r="L1" s="9" t="s">
        <v>308</v>
      </c>
      <c r="M1" s="4" t="s">
        <v>309</v>
      </c>
      <c r="N1" s="4" t="s">
        <v>310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G42" sqref="G42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D39" sqref="D3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312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2418</v>
      </c>
      <c r="E2" t="str">
        <f>VLOOKUP(A2,HOP!A:L,12,0)</f>
        <v>2418.00</v>
      </c>
      <c r="F2" t="str">
        <f>VLOOKUP(A2,HOP!A:C,3,0)</f>
        <v>2322295</v>
      </c>
      <c r="G2">
        <f>D2-E2</f>
        <v>0</v>
      </c>
      <c r="H2" t="str">
        <f>$H$1&amp;F2</f>
        <v>，2322295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93</v>
      </c>
      <c r="C3" s="7" t="s">
        <v>81</v>
      </c>
      <c r="D3" s="3">
        <v>1282</v>
      </c>
      <c r="E3" t="str">
        <f>VLOOKUP(A3,HOP!A:L,12,0)</f>
        <v>1282.00</v>
      </c>
      <c r="F3" t="str">
        <f>VLOOKUP(A3,HOP!A:C,3,0)</f>
        <v>2337102</v>
      </c>
      <c r="G3">
        <f t="shared" ref="G3:G24" si="0">D3-E3</f>
        <v>0</v>
      </c>
      <c r="H3" t="str">
        <f t="shared" ref="H3:H24" si="1">$H$1&amp;F3</f>
        <v>，2337102</v>
      </c>
      <c r="I3" t="str">
        <f>VLOOKUP(A3,HOP!A:T,20,0)</f>
        <v>直连</v>
      </c>
    </row>
    <row r="4" ht="14.25" customHeight="1" spans="1:9">
      <c r="A4" s="6" t="s">
        <v>98</v>
      </c>
      <c r="B4" s="7" t="s">
        <v>102</v>
      </c>
      <c r="C4" s="7" t="s">
        <v>103</v>
      </c>
      <c r="D4" s="3">
        <v>754</v>
      </c>
      <c r="E4" t="str">
        <f>VLOOKUP(A4,HOP!A:L,12,0)</f>
        <v>754.00</v>
      </c>
      <c r="F4" t="str">
        <f>VLOOKUP(A4,HOP!A:C,3,0)</f>
        <v>2326690</v>
      </c>
      <c r="G4">
        <f t="shared" si="0"/>
        <v>0</v>
      </c>
      <c r="H4" t="str">
        <f t="shared" si="1"/>
        <v>，2326690</v>
      </c>
      <c r="I4" t="str">
        <f>VLOOKUP(A4,HOP!A:T,20,0)</f>
        <v>直连</v>
      </c>
    </row>
    <row r="5" ht="14.25" hidden="1" customHeight="1" spans="1:9">
      <c r="A5" s="6" t="s">
        <v>108</v>
      </c>
      <c r="B5" s="7" t="s">
        <v>113</v>
      </c>
      <c r="C5" s="7" t="s">
        <v>114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hidden="1" customHeight="1" spans="1:9">
      <c r="A6" s="6" t="s">
        <v>118</v>
      </c>
      <c r="B6" s="7" t="s">
        <v>122</v>
      </c>
      <c r="C6" s="7" t="s">
        <v>123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customHeight="1" spans="1:9">
      <c r="A7" s="6" t="s">
        <v>127</v>
      </c>
      <c r="B7" s="7" t="s">
        <v>103</v>
      </c>
      <c r="C7" s="7" t="s">
        <v>132</v>
      </c>
      <c r="D7" s="3">
        <v>288</v>
      </c>
      <c r="E7" t="str">
        <f>VLOOKUP(A7,HOP!A:L,12,0)</f>
        <v>288.00</v>
      </c>
      <c r="F7" t="str">
        <f>VLOOKUP(A7,HOP!A:C,3,0)</f>
        <v>2349492</v>
      </c>
      <c r="G7">
        <f t="shared" si="0"/>
        <v>0</v>
      </c>
      <c r="H7" t="str">
        <f t="shared" si="1"/>
        <v>，2349492</v>
      </c>
      <c r="I7" t="str">
        <f>VLOOKUP(A7,HOP!A:T,20,0)</f>
        <v>直连</v>
      </c>
    </row>
    <row r="8" ht="14.25" customHeight="1" spans="1:9">
      <c r="A8" s="6" t="s">
        <v>137</v>
      </c>
      <c r="B8" s="7" t="s">
        <v>103</v>
      </c>
      <c r="C8" s="7" t="s">
        <v>132</v>
      </c>
      <c r="D8" s="3">
        <v>869</v>
      </c>
      <c r="E8" t="str">
        <f>VLOOKUP(A8,HOP!A:L,12,0)</f>
        <v>869.00</v>
      </c>
      <c r="F8" t="str">
        <f>VLOOKUP(A8,HOP!A:C,3,0)</f>
        <v>2348124</v>
      </c>
      <c r="G8">
        <f t="shared" si="0"/>
        <v>0</v>
      </c>
      <c r="H8" t="str">
        <f t="shared" si="1"/>
        <v>，2348124</v>
      </c>
      <c r="I8" t="str">
        <f>VLOOKUP(A8,HOP!A:T,20,0)</f>
        <v>直连</v>
      </c>
    </row>
    <row r="9" ht="14.25" customHeight="1" spans="1:9">
      <c r="A9" s="6" t="s">
        <v>146</v>
      </c>
      <c r="B9" s="7" t="s">
        <v>152</v>
      </c>
      <c r="C9" s="7" t="s">
        <v>132</v>
      </c>
      <c r="D9" s="3">
        <v>4032</v>
      </c>
      <c r="E9" t="str">
        <f>VLOOKUP(A9,HOP!A:L,12,0)</f>
        <v>4032.00</v>
      </c>
      <c r="F9" t="str">
        <f>VLOOKUP(A9,HOP!A:C,3,0)</f>
        <v>2339913</v>
      </c>
      <c r="G9">
        <f t="shared" si="0"/>
        <v>0</v>
      </c>
      <c r="H9" t="str">
        <f t="shared" si="1"/>
        <v>，2339913</v>
      </c>
      <c r="I9" t="str">
        <f>VLOOKUP(A9,HOP!A:T,20,0)</f>
        <v>直连</v>
      </c>
    </row>
    <row r="10" ht="14.25" hidden="1" customHeight="1" spans="1:9">
      <c r="A10" s="6" t="s">
        <v>157</v>
      </c>
      <c r="B10" s="7" t="s">
        <v>162</v>
      </c>
      <c r="C10" s="7" t="s">
        <v>163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VLOOKUP(A10,HOP!A:T,20,0)</f>
        <v>#N/A</v>
      </c>
    </row>
    <row r="11" ht="14.25" customHeight="1" spans="1:9">
      <c r="A11" s="6" t="s">
        <v>167</v>
      </c>
      <c r="B11" s="7" t="s">
        <v>132</v>
      </c>
      <c r="C11" s="7" t="s">
        <v>162</v>
      </c>
      <c r="D11" s="3">
        <v>4186</v>
      </c>
      <c r="E11" t="str">
        <f>VLOOKUP(A11,HOP!A:L,12,0)</f>
        <v>4186.00</v>
      </c>
      <c r="F11" t="str">
        <f>VLOOKUP(A11,HOP!A:C,3,0)</f>
        <v>2331264</v>
      </c>
      <c r="G11">
        <f t="shared" si="0"/>
        <v>0</v>
      </c>
      <c r="H11" t="str">
        <f t="shared" si="1"/>
        <v>，2331264</v>
      </c>
      <c r="I11" t="str">
        <f>VLOOKUP(A11,HOP!A:T,20,0)</f>
        <v>直连</v>
      </c>
    </row>
    <row r="12" ht="14.25" customHeight="1" spans="1:9">
      <c r="A12" s="6" t="s">
        <v>177</v>
      </c>
      <c r="B12" s="7" t="s">
        <v>102</v>
      </c>
      <c r="C12" s="7" t="s">
        <v>162</v>
      </c>
      <c r="D12" s="3">
        <v>2831</v>
      </c>
      <c r="E12" t="str">
        <f>VLOOKUP(A12,HOP!A:L,12,0)</f>
        <v>2831.00</v>
      </c>
      <c r="F12" t="str">
        <f>VLOOKUP(A12,HOP!A:C,3,0)</f>
        <v>2331052</v>
      </c>
      <c r="G12">
        <f t="shared" si="0"/>
        <v>0</v>
      </c>
      <c r="H12" t="str">
        <f t="shared" si="1"/>
        <v>，2331052</v>
      </c>
      <c r="I12" t="str">
        <f>VLOOKUP(A12,HOP!A:T,20,0)</f>
        <v>直连</v>
      </c>
    </row>
    <row r="13" ht="14.25" hidden="1" customHeight="1" spans="1:9">
      <c r="A13" s="6" t="s">
        <v>186</v>
      </c>
      <c r="B13" s="7" t="s">
        <v>191</v>
      </c>
      <c r="C13" s="7" t="s">
        <v>192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VLOOKUP(A13,HOP!A:T,20,0)</f>
        <v>#N/A</v>
      </c>
    </row>
    <row r="14" ht="14.25" customHeight="1" spans="1:9">
      <c r="A14" s="6" t="s">
        <v>196</v>
      </c>
      <c r="B14" s="7" t="s">
        <v>80</v>
      </c>
      <c r="C14" s="7" t="s">
        <v>202</v>
      </c>
      <c r="D14" s="3">
        <v>2744</v>
      </c>
      <c r="E14" t="str">
        <f>VLOOKUP(A14,HOP!A:L,12,0)</f>
        <v>2744.00</v>
      </c>
      <c r="F14" t="str">
        <f>VLOOKUP(A14,HOP!A:C,3,0)</f>
        <v>2311665</v>
      </c>
      <c r="G14">
        <f t="shared" si="0"/>
        <v>0</v>
      </c>
      <c r="H14" t="str">
        <f t="shared" si="1"/>
        <v>，2311665</v>
      </c>
      <c r="I14" t="str">
        <f>VLOOKUP(A14,HOP!A:T,20,0)</f>
        <v>直连</v>
      </c>
    </row>
    <row r="15" ht="14.25" customHeight="1" spans="1:9">
      <c r="A15" s="6" t="s">
        <v>206</v>
      </c>
      <c r="B15" s="7" t="s">
        <v>162</v>
      </c>
      <c r="C15" s="7" t="s">
        <v>202</v>
      </c>
      <c r="D15" s="3">
        <v>860</v>
      </c>
      <c r="E15" t="str">
        <f>VLOOKUP(A15,HOP!A:L,12,0)</f>
        <v>860.00</v>
      </c>
      <c r="F15" t="str">
        <f>VLOOKUP(A15,HOP!A:C,3,0)</f>
        <v>2328308</v>
      </c>
      <c r="G15">
        <f t="shared" si="0"/>
        <v>0</v>
      </c>
      <c r="H15" t="str">
        <f t="shared" si="1"/>
        <v>，2328308</v>
      </c>
      <c r="I15" t="str">
        <f>VLOOKUP(A15,HOP!A:T,20,0)</f>
        <v>直连</v>
      </c>
    </row>
    <row r="16" ht="14.25" customHeight="1" spans="1:9">
      <c r="A16" s="6" t="s">
        <v>216</v>
      </c>
      <c r="B16" s="7" t="s">
        <v>132</v>
      </c>
      <c r="C16" s="7" t="s">
        <v>202</v>
      </c>
      <c r="D16" s="3">
        <v>2040</v>
      </c>
      <c r="E16" t="str">
        <f>VLOOKUP(A16,HOP!A:L,12,0)</f>
        <v>2040.00</v>
      </c>
      <c r="F16" t="str">
        <f>VLOOKUP(A16,HOP!A:C,3,0)</f>
        <v>2335963</v>
      </c>
      <c r="G16">
        <f t="shared" si="0"/>
        <v>0</v>
      </c>
      <c r="H16" t="str">
        <f t="shared" si="1"/>
        <v>，2335963</v>
      </c>
      <c r="I16" t="str">
        <f>VLOOKUP(A16,HOP!A:T,20,0)</f>
        <v>直连</v>
      </c>
    </row>
    <row r="17" ht="14.25" hidden="1" customHeight="1" spans="1:9">
      <c r="A17" s="6" t="s">
        <v>226</v>
      </c>
      <c r="B17" s="7" t="s">
        <v>231</v>
      </c>
      <c r="C17" s="7" t="s">
        <v>232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VLOOKUP(A17,HOP!A:T,20,0)</f>
        <v>#N/A</v>
      </c>
    </row>
    <row r="18" ht="14.25" customHeight="1" spans="1:9">
      <c r="A18" s="6" t="s">
        <v>236</v>
      </c>
      <c r="B18" s="7" t="s">
        <v>202</v>
      </c>
      <c r="C18" s="7" t="s">
        <v>163</v>
      </c>
      <c r="D18" s="3">
        <v>3940</v>
      </c>
      <c r="E18" t="str">
        <f>VLOOKUP(A18,HOP!A:L,12,0)</f>
        <v>3940.00</v>
      </c>
      <c r="F18" t="str">
        <f>VLOOKUP(A18,HOP!A:C,3,0)</f>
        <v>2339291</v>
      </c>
      <c r="G18">
        <f t="shared" si="0"/>
        <v>0</v>
      </c>
      <c r="H18" t="str">
        <f t="shared" si="1"/>
        <v>，2339291</v>
      </c>
      <c r="I18" t="str">
        <f>VLOOKUP(A18,HOP!A:T,20,0)</f>
        <v>直连</v>
      </c>
    </row>
    <row r="19" ht="14.25" customHeight="1" spans="1:9">
      <c r="A19" s="6" t="s">
        <v>246</v>
      </c>
      <c r="B19" s="7" t="s">
        <v>202</v>
      </c>
      <c r="C19" s="7" t="s">
        <v>163</v>
      </c>
      <c r="D19" s="3">
        <v>1109</v>
      </c>
      <c r="E19" t="str">
        <f>VLOOKUP(A19,HOP!A:L,12,0)</f>
        <v>1109.00</v>
      </c>
      <c r="F19" t="str">
        <f>VLOOKUP(A19,HOP!A:C,3,0)</f>
        <v>2354516</v>
      </c>
      <c r="G19">
        <f t="shared" si="0"/>
        <v>0</v>
      </c>
      <c r="H19" t="str">
        <f t="shared" si="1"/>
        <v>，2354516</v>
      </c>
      <c r="I19" t="str">
        <f>VLOOKUP(A19,HOP!A:T,20,0)</f>
        <v>直连</v>
      </c>
    </row>
    <row r="20" ht="14.25" customHeight="1" spans="1:9">
      <c r="A20" s="6" t="s">
        <v>255</v>
      </c>
      <c r="B20" s="7" t="s">
        <v>202</v>
      </c>
      <c r="C20" s="7" t="s">
        <v>163</v>
      </c>
      <c r="D20" s="3">
        <v>2046</v>
      </c>
      <c r="E20" t="str">
        <f>VLOOKUP(A20,HOP!A:L,12,0)</f>
        <v>2046.00</v>
      </c>
      <c r="F20" t="str">
        <f>VLOOKUP(A20,HOP!A:C,3,0)</f>
        <v>2350115</v>
      </c>
      <c r="G20">
        <f t="shared" si="0"/>
        <v>0</v>
      </c>
      <c r="H20" t="str">
        <f t="shared" si="1"/>
        <v>，2350115</v>
      </c>
      <c r="I20" t="str">
        <f>VLOOKUP(A20,HOP!A:T,20,0)</f>
        <v>直连</v>
      </c>
    </row>
    <row r="21" ht="14.25" customHeight="1" spans="1:9">
      <c r="A21" s="6" t="s">
        <v>264</v>
      </c>
      <c r="B21" s="7" t="s">
        <v>202</v>
      </c>
      <c r="C21" s="7" t="s">
        <v>269</v>
      </c>
      <c r="D21" s="3">
        <v>584</v>
      </c>
      <c r="E21" t="str">
        <f>VLOOKUP(A21,HOP!A:L,12,0)</f>
        <v>584.00</v>
      </c>
      <c r="F21" t="str">
        <f>VLOOKUP(A21,HOP!A:C,3,0)</f>
        <v>2353381</v>
      </c>
      <c r="G21">
        <f t="shared" si="0"/>
        <v>0</v>
      </c>
      <c r="H21" t="str">
        <f t="shared" si="1"/>
        <v>，2353381</v>
      </c>
      <c r="I21" t="str">
        <f>VLOOKUP(A21,HOP!A:T,20,0)</f>
        <v>直连</v>
      </c>
    </row>
    <row r="22" ht="14.25" customHeight="1" spans="1:9">
      <c r="A22" s="6" t="s">
        <v>274</v>
      </c>
      <c r="B22" s="7" t="s">
        <v>163</v>
      </c>
      <c r="C22" s="7" t="s">
        <v>269</v>
      </c>
      <c r="D22" s="3">
        <v>973</v>
      </c>
      <c r="E22" t="str">
        <f>VLOOKUP(A22,HOP!A:L,12,0)</f>
        <v>973.00</v>
      </c>
      <c r="F22" t="str">
        <f>VLOOKUP(A22,HOP!A:C,3,0)</f>
        <v>2300841</v>
      </c>
      <c r="G22">
        <f t="shared" si="0"/>
        <v>0</v>
      </c>
      <c r="H22" t="str">
        <f t="shared" si="1"/>
        <v>，2300841</v>
      </c>
      <c r="I22" t="str">
        <f>VLOOKUP(A22,HOP!A:T,20,0)</f>
        <v>直连</v>
      </c>
    </row>
    <row r="23" ht="14.25" customHeight="1" spans="1:9">
      <c r="A23" s="6" t="s">
        <v>283</v>
      </c>
      <c r="B23" s="7" t="s">
        <v>163</v>
      </c>
      <c r="C23" s="7" t="s">
        <v>269</v>
      </c>
      <c r="D23" s="3">
        <v>870</v>
      </c>
      <c r="E23" t="str">
        <f>VLOOKUP(A23,HOP!A:L,12,0)</f>
        <v>870.00</v>
      </c>
      <c r="F23" t="str">
        <f>VLOOKUP(A23,HOP!A:C,3,0)</f>
        <v>2333120</v>
      </c>
      <c r="G23">
        <f t="shared" si="0"/>
        <v>0</v>
      </c>
      <c r="H23" t="str">
        <f t="shared" si="1"/>
        <v>，2333120</v>
      </c>
      <c r="I23" t="str">
        <f>VLOOKUP(A23,HOP!A:T,20,0)</f>
        <v>直连</v>
      </c>
    </row>
    <row r="24" ht="14.25" customHeight="1" spans="1:9">
      <c r="A24" s="6" t="s">
        <v>292</v>
      </c>
      <c r="B24" s="7" t="s">
        <v>162</v>
      </c>
      <c r="C24" s="7" t="s">
        <v>269</v>
      </c>
      <c r="D24" s="3">
        <v>14666</v>
      </c>
      <c r="E24" t="str">
        <f>VLOOKUP(A24,HOP!A:L,12,0)</f>
        <v>14666.00</v>
      </c>
      <c r="F24" t="str">
        <f>VLOOKUP(A24,HOP!A:C,3,0)</f>
        <v>2350886</v>
      </c>
      <c r="G24">
        <f t="shared" si="0"/>
        <v>0</v>
      </c>
      <c r="H24" t="str">
        <f t="shared" si="1"/>
        <v>，2350886</v>
      </c>
      <c r="I24" t="str">
        <f>VLOOKUP(A24,HOP!A:T,20,0)</f>
        <v>直采</v>
      </c>
    </row>
    <row r="26" spans="4:4">
      <c r="D26" s="3">
        <f>SUM(D2:D25)</f>
        <v>46492</v>
      </c>
    </row>
    <row r="27" ht="14.25" spans="4:4">
      <c r="D27" s="8" t="s">
        <v>23</v>
      </c>
    </row>
    <row r="31" spans="1:3">
      <c r="A31" t="s">
        <v>313</v>
      </c>
      <c r="C31">
        <v>14666</v>
      </c>
    </row>
    <row r="32" spans="1:3">
      <c r="A32" t="s">
        <v>314</v>
      </c>
      <c r="C32">
        <v>31826</v>
      </c>
    </row>
    <row r="33" spans="1:3">
      <c r="A33" s="5" t="s">
        <v>315</v>
      </c>
      <c r="C33">
        <f>SUBTOTAL(9,C31:C32)</f>
        <v>46492</v>
      </c>
    </row>
  </sheetData>
  <autoFilter ref="A1:I24">
    <filterColumn colId="3">
      <filters>
        <filter val="1,109.00"/>
        <filter val="1,282.00"/>
        <filter val="4,032.00"/>
        <filter val="4,186.00"/>
        <filter val="14,666.00"/>
        <filter val="3,940.00"/>
        <filter val="288.00"/>
        <filter val="584.00"/>
        <filter val="754.00"/>
        <filter val="860.00"/>
        <filter val="869.00"/>
        <filter val="870.00"/>
        <filter val="973.00"/>
        <filter val="2,040.00"/>
        <filter val="2,046.00"/>
        <filter val="2,418.00"/>
        <filter val="2,744.00"/>
        <filter val="2,831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316</v>
      </c>
      <c r="B1" s="2" t="s">
        <v>317</v>
      </c>
      <c r="C1" s="2" t="s">
        <v>318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319</v>
      </c>
      <c r="I1" s="2" t="s">
        <v>320</v>
      </c>
      <c r="J1" s="2" t="s">
        <v>321</v>
      </c>
      <c r="K1" s="2" t="s">
        <v>322</v>
      </c>
      <c r="L1" s="2" t="s">
        <v>323</v>
      </c>
      <c r="M1" s="2" t="s">
        <v>324</v>
      </c>
      <c r="N1" s="2" t="s">
        <v>325</v>
      </c>
      <c r="O1" s="2" t="s">
        <v>326</v>
      </c>
      <c r="P1" s="2" t="s">
        <v>327</v>
      </c>
      <c r="Q1" s="2" t="s">
        <v>328</v>
      </c>
      <c r="R1" s="2" t="s">
        <v>329</v>
      </c>
      <c r="S1" s="2" t="s">
        <v>330</v>
      </c>
      <c r="T1" s="2" t="s">
        <v>331</v>
      </c>
    </row>
    <row r="2" s="1" customFormat="1" spans="1:20">
      <c r="A2" s="1" t="s">
        <v>246</v>
      </c>
      <c r="B2" s="1" t="s">
        <v>202</v>
      </c>
      <c r="C2" s="1" t="s">
        <v>247</v>
      </c>
      <c r="D2" s="1" t="s">
        <v>249</v>
      </c>
      <c r="E2" s="1" t="s">
        <v>332</v>
      </c>
      <c r="F2" s="1" t="s">
        <v>202</v>
      </c>
      <c r="G2" s="1" t="s">
        <v>163</v>
      </c>
      <c r="H2" s="1" t="s">
        <v>333</v>
      </c>
      <c r="I2" s="1" t="s">
        <v>334</v>
      </c>
      <c r="J2" s="1" t="s">
        <v>335</v>
      </c>
      <c r="K2" s="1" t="s">
        <v>334</v>
      </c>
      <c r="L2" s="1" t="s">
        <v>334</v>
      </c>
      <c r="M2" s="1" t="s">
        <v>336</v>
      </c>
      <c r="N2" s="1" t="s">
        <v>336</v>
      </c>
      <c r="O2" s="1" t="s">
        <v>337</v>
      </c>
      <c r="P2" s="1" t="s">
        <v>338</v>
      </c>
      <c r="Q2" s="1" t="s">
        <v>339</v>
      </c>
      <c r="R2" s="1" t="s">
        <v>73</v>
      </c>
      <c r="S2" s="1" t="s">
        <v>340</v>
      </c>
      <c r="T2" s="1" t="s">
        <v>341</v>
      </c>
    </row>
    <row r="3" s="1" customFormat="1" spans="1:20">
      <c r="A3" s="1" t="s">
        <v>264</v>
      </c>
      <c r="B3" s="1" t="s">
        <v>162</v>
      </c>
      <c r="C3" s="1" t="s">
        <v>265</v>
      </c>
      <c r="D3" s="1" t="s">
        <v>267</v>
      </c>
      <c r="E3" s="1" t="s">
        <v>342</v>
      </c>
      <c r="F3" s="1" t="s">
        <v>202</v>
      </c>
      <c r="G3" s="1" t="s">
        <v>269</v>
      </c>
      <c r="H3" s="1" t="s">
        <v>333</v>
      </c>
      <c r="I3" s="1" t="s">
        <v>343</v>
      </c>
      <c r="J3" s="1" t="s">
        <v>335</v>
      </c>
      <c r="K3" s="1" t="s">
        <v>343</v>
      </c>
      <c r="L3" s="1" t="s">
        <v>343</v>
      </c>
      <c r="M3" s="1" t="s">
        <v>336</v>
      </c>
      <c r="N3" s="1" t="s">
        <v>336</v>
      </c>
      <c r="O3" s="1" t="s">
        <v>337</v>
      </c>
      <c r="P3" s="1" t="s">
        <v>338</v>
      </c>
      <c r="Q3" s="1" t="s">
        <v>344</v>
      </c>
      <c r="R3" s="1" t="s">
        <v>73</v>
      </c>
      <c r="S3" s="1" t="s">
        <v>340</v>
      </c>
      <c r="T3" s="1" t="s">
        <v>341</v>
      </c>
    </row>
    <row r="4" s="1" customFormat="1" spans="1:20">
      <c r="A4" s="1" t="s">
        <v>292</v>
      </c>
      <c r="B4" s="1" t="s">
        <v>132</v>
      </c>
      <c r="C4" s="1" t="s">
        <v>293</v>
      </c>
      <c r="D4" s="1" t="s">
        <v>295</v>
      </c>
      <c r="E4" s="1" t="s">
        <v>345</v>
      </c>
      <c r="F4" s="1" t="s">
        <v>162</v>
      </c>
      <c r="G4" s="1" t="s">
        <v>269</v>
      </c>
      <c r="H4" s="1" t="s">
        <v>333</v>
      </c>
      <c r="I4" s="1" t="s">
        <v>346</v>
      </c>
      <c r="J4" s="1" t="s">
        <v>335</v>
      </c>
      <c r="K4" s="1" t="s">
        <v>346</v>
      </c>
      <c r="L4" s="1" t="s">
        <v>346</v>
      </c>
      <c r="M4" s="1" t="s">
        <v>336</v>
      </c>
      <c r="N4" s="1" t="s">
        <v>336</v>
      </c>
      <c r="O4" s="1" t="s">
        <v>337</v>
      </c>
      <c r="P4" s="1" t="s">
        <v>338</v>
      </c>
      <c r="Q4" s="1" t="s">
        <v>347</v>
      </c>
      <c r="R4" s="1" t="s">
        <v>73</v>
      </c>
      <c r="S4" s="1" t="s">
        <v>340</v>
      </c>
      <c r="T4" s="1" t="s">
        <v>348</v>
      </c>
    </row>
    <row r="5" s="1" customFormat="1" spans="1:20">
      <c r="A5" s="1" t="s">
        <v>255</v>
      </c>
      <c r="B5" s="1" t="s">
        <v>103</v>
      </c>
      <c r="C5" s="1" t="s">
        <v>256</v>
      </c>
      <c r="D5" s="1" t="s">
        <v>349</v>
      </c>
      <c r="E5" s="1" t="s">
        <v>350</v>
      </c>
      <c r="F5" s="1" t="s">
        <v>202</v>
      </c>
      <c r="G5" s="1" t="s">
        <v>163</v>
      </c>
      <c r="H5" s="1" t="s">
        <v>333</v>
      </c>
      <c r="I5" s="1" t="s">
        <v>351</v>
      </c>
      <c r="J5" s="1" t="s">
        <v>335</v>
      </c>
      <c r="K5" s="1" t="s">
        <v>351</v>
      </c>
      <c r="L5" s="1" t="s">
        <v>351</v>
      </c>
      <c r="M5" s="1" t="s">
        <v>336</v>
      </c>
      <c r="N5" s="1" t="s">
        <v>336</v>
      </c>
      <c r="O5" s="1" t="s">
        <v>337</v>
      </c>
      <c r="P5" s="1" t="s">
        <v>338</v>
      </c>
      <c r="Q5" s="1" t="s">
        <v>352</v>
      </c>
      <c r="R5" s="1" t="s">
        <v>73</v>
      </c>
      <c r="S5" s="1" t="s">
        <v>340</v>
      </c>
      <c r="T5" s="1" t="s">
        <v>341</v>
      </c>
    </row>
    <row r="6" s="1" customFormat="1" spans="1:20">
      <c r="A6" s="1" t="s">
        <v>127</v>
      </c>
      <c r="B6" s="1" t="s">
        <v>103</v>
      </c>
      <c r="C6" s="1" t="s">
        <v>128</v>
      </c>
      <c r="D6" s="1" t="s">
        <v>130</v>
      </c>
      <c r="E6" s="1" t="s">
        <v>353</v>
      </c>
      <c r="F6" s="1" t="s">
        <v>103</v>
      </c>
      <c r="G6" s="1" t="s">
        <v>132</v>
      </c>
      <c r="H6" s="1" t="s">
        <v>333</v>
      </c>
      <c r="I6" s="1" t="s">
        <v>354</v>
      </c>
      <c r="J6" s="1" t="s">
        <v>335</v>
      </c>
      <c r="K6" s="1" t="s">
        <v>354</v>
      </c>
      <c r="L6" s="1" t="s">
        <v>354</v>
      </c>
      <c r="M6" s="1" t="s">
        <v>336</v>
      </c>
      <c r="N6" s="1" t="s">
        <v>336</v>
      </c>
      <c r="O6" s="1" t="s">
        <v>337</v>
      </c>
      <c r="P6" s="1" t="s">
        <v>338</v>
      </c>
      <c r="Q6" s="1" t="s">
        <v>355</v>
      </c>
      <c r="R6" s="1" t="s">
        <v>73</v>
      </c>
      <c r="S6" s="1" t="s">
        <v>340</v>
      </c>
      <c r="T6" s="1" t="s">
        <v>341</v>
      </c>
    </row>
    <row r="7" s="1" customFormat="1" spans="1:20">
      <c r="A7" s="1" t="s">
        <v>137</v>
      </c>
      <c r="B7" s="1" t="s">
        <v>81</v>
      </c>
      <c r="C7" s="1" t="s">
        <v>138</v>
      </c>
      <c r="D7" s="1" t="s">
        <v>356</v>
      </c>
      <c r="E7" s="1" t="s">
        <v>357</v>
      </c>
      <c r="F7" s="1" t="s">
        <v>103</v>
      </c>
      <c r="G7" s="1" t="s">
        <v>132</v>
      </c>
      <c r="H7" s="1" t="s">
        <v>333</v>
      </c>
      <c r="I7" s="1" t="s">
        <v>358</v>
      </c>
      <c r="J7" s="1" t="s">
        <v>335</v>
      </c>
      <c r="K7" s="1" t="s">
        <v>358</v>
      </c>
      <c r="L7" s="1" t="s">
        <v>358</v>
      </c>
      <c r="M7" s="1" t="s">
        <v>336</v>
      </c>
      <c r="N7" s="1" t="s">
        <v>336</v>
      </c>
      <c r="O7" s="1" t="s">
        <v>337</v>
      </c>
      <c r="P7" s="1" t="s">
        <v>338</v>
      </c>
      <c r="Q7" s="1" t="s">
        <v>359</v>
      </c>
      <c r="R7" s="1" t="s">
        <v>73</v>
      </c>
      <c r="S7" s="1" t="s">
        <v>340</v>
      </c>
      <c r="T7" s="1" t="s">
        <v>341</v>
      </c>
    </row>
    <row r="8" s="1" customFormat="1" spans="1:20">
      <c r="A8" s="1" t="s">
        <v>146</v>
      </c>
      <c r="B8" s="1" t="s">
        <v>151</v>
      </c>
      <c r="C8" s="1" t="s">
        <v>147</v>
      </c>
      <c r="D8" s="1" t="s">
        <v>149</v>
      </c>
      <c r="E8" s="1" t="s">
        <v>360</v>
      </c>
      <c r="F8" s="1" t="s">
        <v>152</v>
      </c>
      <c r="G8" s="1" t="s">
        <v>132</v>
      </c>
      <c r="H8" s="1" t="s">
        <v>333</v>
      </c>
      <c r="I8" s="1" t="s">
        <v>361</v>
      </c>
      <c r="J8" s="1" t="s">
        <v>335</v>
      </c>
      <c r="K8" s="1" t="s">
        <v>361</v>
      </c>
      <c r="L8" s="1" t="s">
        <v>361</v>
      </c>
      <c r="M8" s="1" t="s">
        <v>336</v>
      </c>
      <c r="N8" s="1" t="s">
        <v>336</v>
      </c>
      <c r="O8" s="1" t="s">
        <v>337</v>
      </c>
      <c r="P8" s="1" t="s">
        <v>338</v>
      </c>
      <c r="Q8" s="1" t="s">
        <v>362</v>
      </c>
      <c r="R8" s="1" t="s">
        <v>73</v>
      </c>
      <c r="S8" s="1" t="s">
        <v>340</v>
      </c>
      <c r="T8" s="1" t="s">
        <v>341</v>
      </c>
    </row>
    <row r="9" s="1" customFormat="1" spans="1:20">
      <c r="A9" s="1" t="s">
        <v>236</v>
      </c>
      <c r="B9" s="1" t="s">
        <v>241</v>
      </c>
      <c r="C9" s="1" t="s">
        <v>237</v>
      </c>
      <c r="D9" s="1" t="s">
        <v>239</v>
      </c>
      <c r="E9" s="1" t="s">
        <v>363</v>
      </c>
      <c r="F9" s="1" t="s">
        <v>202</v>
      </c>
      <c r="G9" s="1" t="s">
        <v>163</v>
      </c>
      <c r="H9" s="1" t="s">
        <v>333</v>
      </c>
      <c r="I9" s="1" t="s">
        <v>364</v>
      </c>
      <c r="J9" s="1" t="s">
        <v>335</v>
      </c>
      <c r="K9" s="1" t="s">
        <v>364</v>
      </c>
      <c r="L9" s="1" t="s">
        <v>364</v>
      </c>
      <c r="M9" s="1" t="s">
        <v>336</v>
      </c>
      <c r="N9" s="1" t="s">
        <v>336</v>
      </c>
      <c r="O9" s="1" t="s">
        <v>337</v>
      </c>
      <c r="P9" s="1" t="s">
        <v>338</v>
      </c>
      <c r="Q9" s="1" t="s">
        <v>365</v>
      </c>
      <c r="R9" s="1" t="s">
        <v>73</v>
      </c>
      <c r="S9" s="1" t="s">
        <v>340</v>
      </c>
      <c r="T9" s="1" t="s">
        <v>341</v>
      </c>
    </row>
    <row r="10" s="1" customFormat="1" spans="1:20">
      <c r="A10" s="1" t="s">
        <v>87</v>
      </c>
      <c r="B10" s="1" t="s">
        <v>92</v>
      </c>
      <c r="C10" s="1" t="s">
        <v>88</v>
      </c>
      <c r="D10" s="1" t="s">
        <v>90</v>
      </c>
      <c r="E10" s="1" t="s">
        <v>366</v>
      </c>
      <c r="F10" s="1" t="s">
        <v>93</v>
      </c>
      <c r="G10" s="1" t="s">
        <v>81</v>
      </c>
      <c r="H10" s="1" t="s">
        <v>333</v>
      </c>
      <c r="I10" s="1" t="s">
        <v>367</v>
      </c>
      <c r="J10" s="1" t="s">
        <v>335</v>
      </c>
      <c r="K10" s="1" t="s">
        <v>367</v>
      </c>
      <c r="L10" s="1" t="s">
        <v>367</v>
      </c>
      <c r="M10" s="1" t="s">
        <v>336</v>
      </c>
      <c r="N10" s="1" t="s">
        <v>336</v>
      </c>
      <c r="O10" s="1" t="s">
        <v>337</v>
      </c>
      <c r="P10" s="1" t="s">
        <v>338</v>
      </c>
      <c r="Q10" s="1" t="s">
        <v>368</v>
      </c>
      <c r="R10" s="1" t="s">
        <v>73</v>
      </c>
      <c r="S10" s="1" t="s">
        <v>340</v>
      </c>
      <c r="T10" s="1" t="s">
        <v>341</v>
      </c>
    </row>
    <row r="11" s="1" customFormat="1" spans="1:20">
      <c r="A11" s="1" t="s">
        <v>216</v>
      </c>
      <c r="B11" s="1" t="s">
        <v>221</v>
      </c>
      <c r="C11" s="1" t="s">
        <v>217</v>
      </c>
      <c r="D11" s="1" t="s">
        <v>369</v>
      </c>
      <c r="E11" s="1" t="s">
        <v>370</v>
      </c>
      <c r="F11" s="1" t="s">
        <v>132</v>
      </c>
      <c r="G11" s="1" t="s">
        <v>202</v>
      </c>
      <c r="H11" s="1" t="s">
        <v>333</v>
      </c>
      <c r="I11" s="1" t="s">
        <v>371</v>
      </c>
      <c r="J11" s="1" t="s">
        <v>335</v>
      </c>
      <c r="K11" s="1" t="s">
        <v>371</v>
      </c>
      <c r="L11" s="1" t="s">
        <v>371</v>
      </c>
      <c r="M11" s="1" t="s">
        <v>336</v>
      </c>
      <c r="N11" s="1" t="s">
        <v>336</v>
      </c>
      <c r="O11" s="1" t="s">
        <v>337</v>
      </c>
      <c r="P11" s="1" t="s">
        <v>338</v>
      </c>
      <c r="Q11" s="1" t="s">
        <v>372</v>
      </c>
      <c r="R11" s="1" t="s">
        <v>73</v>
      </c>
      <c r="S11" s="1" t="s">
        <v>340</v>
      </c>
      <c r="T11" s="1" t="s">
        <v>341</v>
      </c>
    </row>
    <row r="12" s="1" customFormat="1" spans="1:20">
      <c r="A12" s="1" t="s">
        <v>283</v>
      </c>
      <c r="B12" s="1" t="s">
        <v>288</v>
      </c>
      <c r="C12" s="1" t="s">
        <v>284</v>
      </c>
      <c r="D12" s="1" t="s">
        <v>286</v>
      </c>
      <c r="E12" s="1" t="s">
        <v>373</v>
      </c>
      <c r="F12" s="1" t="s">
        <v>163</v>
      </c>
      <c r="G12" s="1" t="s">
        <v>269</v>
      </c>
      <c r="H12" s="1" t="s">
        <v>333</v>
      </c>
      <c r="I12" s="1" t="s">
        <v>374</v>
      </c>
      <c r="J12" s="1" t="s">
        <v>335</v>
      </c>
      <c r="K12" s="1" t="s">
        <v>374</v>
      </c>
      <c r="L12" s="1" t="s">
        <v>374</v>
      </c>
      <c r="M12" s="1" t="s">
        <v>336</v>
      </c>
      <c r="N12" s="1" t="s">
        <v>336</v>
      </c>
      <c r="O12" s="1" t="s">
        <v>337</v>
      </c>
      <c r="P12" s="1" t="s">
        <v>338</v>
      </c>
      <c r="Q12" s="1" t="s">
        <v>375</v>
      </c>
      <c r="R12" s="1" t="s">
        <v>73</v>
      </c>
      <c r="S12" s="1" t="s">
        <v>340</v>
      </c>
      <c r="T12" s="1" t="s">
        <v>341</v>
      </c>
    </row>
    <row r="13" s="1" customFormat="1" spans="1:20">
      <c r="A13" s="1" t="s">
        <v>167</v>
      </c>
      <c r="B13" s="1" t="s">
        <v>172</v>
      </c>
      <c r="C13" s="1" t="s">
        <v>168</v>
      </c>
      <c r="D13" s="1" t="s">
        <v>170</v>
      </c>
      <c r="E13" s="1" t="s">
        <v>376</v>
      </c>
      <c r="F13" s="1" t="s">
        <v>132</v>
      </c>
      <c r="G13" s="1" t="s">
        <v>162</v>
      </c>
      <c r="H13" s="1" t="s">
        <v>333</v>
      </c>
      <c r="I13" s="1" t="s">
        <v>377</v>
      </c>
      <c r="J13" s="1" t="s">
        <v>335</v>
      </c>
      <c r="K13" s="1" t="s">
        <v>377</v>
      </c>
      <c r="L13" s="1" t="s">
        <v>377</v>
      </c>
      <c r="M13" s="1" t="s">
        <v>336</v>
      </c>
      <c r="N13" s="1" t="s">
        <v>336</v>
      </c>
      <c r="O13" s="1" t="s">
        <v>337</v>
      </c>
      <c r="P13" s="1" t="s">
        <v>338</v>
      </c>
      <c r="Q13" s="1" t="s">
        <v>378</v>
      </c>
      <c r="R13" s="1" t="s">
        <v>73</v>
      </c>
      <c r="S13" s="1" t="s">
        <v>340</v>
      </c>
      <c r="T13" s="1" t="s">
        <v>341</v>
      </c>
    </row>
    <row r="14" s="1" customFormat="1" spans="1:20">
      <c r="A14" s="1" t="s">
        <v>379</v>
      </c>
      <c r="B14" s="1" t="s">
        <v>172</v>
      </c>
      <c r="C14" s="1" t="s">
        <v>380</v>
      </c>
      <c r="D14" s="1" t="s">
        <v>170</v>
      </c>
      <c r="E14" s="1" t="s">
        <v>376</v>
      </c>
      <c r="F14" s="1" t="s">
        <v>81</v>
      </c>
      <c r="G14" s="1" t="s">
        <v>103</v>
      </c>
      <c r="H14" s="1" t="s">
        <v>333</v>
      </c>
      <c r="I14" s="1" t="s">
        <v>377</v>
      </c>
      <c r="J14" s="1" t="s">
        <v>335</v>
      </c>
      <c r="K14" s="1" t="s">
        <v>377</v>
      </c>
      <c r="L14" s="1" t="s">
        <v>377</v>
      </c>
      <c r="M14" s="1" t="s">
        <v>336</v>
      </c>
      <c r="N14" s="1" t="s">
        <v>336</v>
      </c>
      <c r="O14" s="1" t="s">
        <v>337</v>
      </c>
      <c r="P14" s="1" t="s">
        <v>338</v>
      </c>
      <c r="Q14" s="1" t="s">
        <v>381</v>
      </c>
      <c r="R14" s="1" t="s">
        <v>73</v>
      </c>
      <c r="S14" s="1" t="s">
        <v>340</v>
      </c>
      <c r="T14" s="1" t="s">
        <v>341</v>
      </c>
    </row>
    <row r="15" s="1" customFormat="1" spans="1:20">
      <c r="A15" s="1" t="s">
        <v>177</v>
      </c>
      <c r="B15" s="1" t="s">
        <v>172</v>
      </c>
      <c r="C15" s="1" t="s">
        <v>178</v>
      </c>
      <c r="D15" s="1" t="s">
        <v>180</v>
      </c>
      <c r="E15" s="1" t="s">
        <v>382</v>
      </c>
      <c r="F15" s="1" t="s">
        <v>102</v>
      </c>
      <c r="G15" s="1" t="s">
        <v>162</v>
      </c>
      <c r="H15" s="1" t="s">
        <v>333</v>
      </c>
      <c r="I15" s="1" t="s">
        <v>383</v>
      </c>
      <c r="J15" s="1" t="s">
        <v>335</v>
      </c>
      <c r="K15" s="1" t="s">
        <v>383</v>
      </c>
      <c r="L15" s="1" t="s">
        <v>383</v>
      </c>
      <c r="M15" s="1" t="s">
        <v>336</v>
      </c>
      <c r="N15" s="1" t="s">
        <v>336</v>
      </c>
      <c r="O15" s="1" t="s">
        <v>337</v>
      </c>
      <c r="P15" s="1" t="s">
        <v>338</v>
      </c>
      <c r="Q15" s="1" t="s">
        <v>384</v>
      </c>
      <c r="R15" s="1" t="s">
        <v>73</v>
      </c>
      <c r="S15" s="1" t="s">
        <v>340</v>
      </c>
      <c r="T15" s="1" t="s">
        <v>341</v>
      </c>
    </row>
    <row r="16" s="1" customFormat="1" spans="1:20">
      <c r="A16" s="1" t="s">
        <v>206</v>
      </c>
      <c r="B16" s="1" t="s">
        <v>211</v>
      </c>
      <c r="C16" s="1" t="s">
        <v>207</v>
      </c>
      <c r="D16" s="1" t="s">
        <v>209</v>
      </c>
      <c r="E16" s="1" t="s">
        <v>385</v>
      </c>
      <c r="F16" s="1" t="s">
        <v>162</v>
      </c>
      <c r="G16" s="1" t="s">
        <v>202</v>
      </c>
      <c r="H16" s="1" t="s">
        <v>333</v>
      </c>
      <c r="I16" s="1" t="s">
        <v>386</v>
      </c>
      <c r="J16" s="1" t="s">
        <v>335</v>
      </c>
      <c r="K16" s="1" t="s">
        <v>386</v>
      </c>
      <c r="L16" s="1" t="s">
        <v>386</v>
      </c>
      <c r="M16" s="1" t="s">
        <v>336</v>
      </c>
      <c r="N16" s="1" t="s">
        <v>336</v>
      </c>
      <c r="O16" s="1" t="s">
        <v>337</v>
      </c>
      <c r="P16" s="1" t="s">
        <v>338</v>
      </c>
      <c r="Q16" s="1" t="s">
        <v>387</v>
      </c>
      <c r="R16" s="1" t="s">
        <v>73</v>
      </c>
      <c r="S16" s="1" t="s">
        <v>340</v>
      </c>
      <c r="T16" s="1" t="s">
        <v>341</v>
      </c>
    </row>
    <row r="17" s="1" customFormat="1" spans="1:20">
      <c r="A17" s="1" t="s">
        <v>98</v>
      </c>
      <c r="B17" s="1" t="s">
        <v>101</v>
      </c>
      <c r="C17" s="1" t="s">
        <v>99</v>
      </c>
      <c r="D17" s="1" t="s">
        <v>76</v>
      </c>
      <c r="E17" s="1" t="s">
        <v>388</v>
      </c>
      <c r="F17" s="1" t="s">
        <v>102</v>
      </c>
      <c r="G17" s="1" t="s">
        <v>103</v>
      </c>
      <c r="H17" s="1" t="s">
        <v>333</v>
      </c>
      <c r="I17" s="1" t="s">
        <v>389</v>
      </c>
      <c r="J17" s="1" t="s">
        <v>335</v>
      </c>
      <c r="K17" s="1" t="s">
        <v>389</v>
      </c>
      <c r="L17" s="1" t="s">
        <v>389</v>
      </c>
      <c r="M17" s="1" t="s">
        <v>336</v>
      </c>
      <c r="N17" s="1" t="s">
        <v>336</v>
      </c>
      <c r="O17" s="1" t="s">
        <v>337</v>
      </c>
      <c r="P17" s="1" t="s">
        <v>338</v>
      </c>
      <c r="Q17" s="1" t="s">
        <v>390</v>
      </c>
      <c r="R17" s="1" t="s">
        <v>73</v>
      </c>
      <c r="S17" s="1" t="s">
        <v>340</v>
      </c>
      <c r="T17" s="1" t="s">
        <v>341</v>
      </c>
    </row>
    <row r="18" s="1" customFormat="1" spans="1:20">
      <c r="A18" s="1" t="s">
        <v>70</v>
      </c>
      <c r="B18" s="1" t="s">
        <v>79</v>
      </c>
      <c r="C18" s="1" t="s">
        <v>71</v>
      </c>
      <c r="D18" s="1" t="s">
        <v>76</v>
      </c>
      <c r="E18" s="1" t="s">
        <v>391</v>
      </c>
      <c r="F18" s="1" t="s">
        <v>80</v>
      </c>
      <c r="G18" s="1" t="s">
        <v>81</v>
      </c>
      <c r="H18" s="1" t="s">
        <v>333</v>
      </c>
      <c r="I18" s="1" t="s">
        <v>392</v>
      </c>
      <c r="J18" s="1" t="s">
        <v>335</v>
      </c>
      <c r="K18" s="1" t="s">
        <v>392</v>
      </c>
      <c r="L18" s="1" t="s">
        <v>392</v>
      </c>
      <c r="M18" s="1" t="s">
        <v>336</v>
      </c>
      <c r="N18" s="1" t="s">
        <v>336</v>
      </c>
      <c r="O18" s="1" t="s">
        <v>337</v>
      </c>
      <c r="P18" s="1" t="s">
        <v>338</v>
      </c>
      <c r="Q18" s="1" t="s">
        <v>393</v>
      </c>
      <c r="R18" s="1" t="s">
        <v>73</v>
      </c>
      <c r="S18" s="1" t="s">
        <v>340</v>
      </c>
      <c r="T18" s="1" t="s">
        <v>341</v>
      </c>
    </row>
    <row r="19" s="1" customFormat="1" spans="1:20">
      <c r="A19" s="1" t="s">
        <v>196</v>
      </c>
      <c r="B19" s="1" t="s">
        <v>201</v>
      </c>
      <c r="C19" s="1" t="s">
        <v>197</v>
      </c>
      <c r="D19" s="1" t="s">
        <v>199</v>
      </c>
      <c r="E19" s="1" t="s">
        <v>394</v>
      </c>
      <c r="F19" s="1" t="s">
        <v>80</v>
      </c>
      <c r="G19" s="1" t="s">
        <v>202</v>
      </c>
      <c r="H19" s="1" t="s">
        <v>333</v>
      </c>
      <c r="I19" s="1" t="s">
        <v>395</v>
      </c>
      <c r="J19" s="1" t="s">
        <v>335</v>
      </c>
      <c r="K19" s="1" t="s">
        <v>395</v>
      </c>
      <c r="L19" s="1" t="s">
        <v>395</v>
      </c>
      <c r="M19" s="1" t="s">
        <v>336</v>
      </c>
      <c r="N19" s="1" t="s">
        <v>336</v>
      </c>
      <c r="O19" s="1" t="s">
        <v>337</v>
      </c>
      <c r="P19" s="1" t="s">
        <v>338</v>
      </c>
      <c r="Q19" s="1" t="s">
        <v>396</v>
      </c>
      <c r="R19" s="1" t="s">
        <v>73</v>
      </c>
      <c r="S19" s="1" t="s">
        <v>340</v>
      </c>
      <c r="T19" s="1" t="s">
        <v>341</v>
      </c>
    </row>
    <row r="20" s="1" customFormat="1" spans="1:20">
      <c r="A20" s="1" t="s">
        <v>274</v>
      </c>
      <c r="B20" s="1" t="s">
        <v>279</v>
      </c>
      <c r="C20" s="1" t="s">
        <v>275</v>
      </c>
      <c r="D20" s="1" t="s">
        <v>397</v>
      </c>
      <c r="E20" s="1" t="s">
        <v>398</v>
      </c>
      <c r="F20" s="1" t="s">
        <v>163</v>
      </c>
      <c r="G20" s="1" t="s">
        <v>269</v>
      </c>
      <c r="H20" s="1" t="s">
        <v>333</v>
      </c>
      <c r="I20" s="1" t="s">
        <v>399</v>
      </c>
      <c r="J20" s="1" t="s">
        <v>335</v>
      </c>
      <c r="K20" s="1" t="s">
        <v>399</v>
      </c>
      <c r="L20" s="1" t="s">
        <v>399</v>
      </c>
      <c r="M20" s="1" t="s">
        <v>336</v>
      </c>
      <c r="N20" s="1" t="s">
        <v>336</v>
      </c>
      <c r="O20" s="1" t="s">
        <v>337</v>
      </c>
      <c r="P20" s="1" t="s">
        <v>338</v>
      </c>
      <c r="Q20" s="1" t="s">
        <v>400</v>
      </c>
      <c r="R20" s="1" t="s">
        <v>73</v>
      </c>
      <c r="S20" s="1" t="s">
        <v>340</v>
      </c>
      <c r="T20" s="1" t="s">
        <v>341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2021-12-28T02:23:44Z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CB7D8F926FCC4C92905EC288F50F7EAC</vt:lpwstr>
  </property>
</Properties>
</file>