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<sst xmlns="http://schemas.openxmlformats.org/spreadsheetml/2006/main" count="1000" uniqueCount="374">
  <si>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</si>
  <si>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</si>
  <si>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</si>
  <si>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</si>
  <si>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</si>
  <si>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</si>
  <si>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</si>
  <si>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</si>
  <si>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</si>
  <si>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</si>
  <si>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</si>
  <si>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</si>
  <si>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</si>
  <si>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</si>
  <si>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</si>
  <si>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</si>
  <si>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</si>
  <si>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</si>
  <si>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</si>
  <si>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</si>
  <si>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</si>
  <si>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</si>
  <si>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</si>
  <si>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</si>
  <si>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</si>
  <si>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</si>
  <si>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</si>
  <si>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[万锦]多伦多马克姆万豪酒店(Toronto Marriott Markham)(60480442)</t>
  </si>
  <si>
    <t>万豪俱乐部层两张大床房&lt;不退款&gt;&lt;2人入住&gt;</t>
  </si>
  <si>
    <t>HKD</t>
  </si>
  <si>
    <t>YANG/MENGYU,HU/XINRUI</t>
  </si>
  <si>
    <t>CA13030211228HKD</t>
  </si>
  <si>
    <t>未提现</t>
  </si>
  <si>
    <t>携程开票</t>
  </si>
  <si>
    <t>[拉斯维加斯]弗拉明戈拉斯维加斯赌场酒店(Flamingo Las Vegas Hotel &amp; Casino)(60493823)</t>
  </si>
  <si>
    <t>fab特大床房禁烟&lt;不退款&gt;&lt;2人入住&gt;</t>
  </si>
  <si>
    <t>Labra Aguilar/Hugo</t>
  </si>
  <si>
    <t>[首尔]首尔东大门广场JW万豪酒店(JW Marriott Dongdaemun Square Seoul)(70787235)</t>
  </si>
  <si>
    <t>豪华特大床房&lt;2人入住&gt;&lt;不退款&gt;&lt;早餐&gt;</t>
  </si>
  <si>
    <t>Eunyoung/Gu</t>
  </si>
  <si>
    <t>[纽约]纽约千禧联合国酒店(Millennium Hilton One UN)(55956401)</t>
  </si>
  <si>
    <t>特大床房&lt;不退款&gt;&lt;2人入住&gt;</t>
  </si>
  <si>
    <t>Jiang/LiangDong</t>
  </si>
  <si>
    <t>[亚特兰大]W亚特兰大市中心酒店(W Atlanta Downtown)(55465517)</t>
  </si>
  <si>
    <t>绝佳两张大床房&lt;不退款&gt;&lt;2人入住&gt;</t>
  </si>
  <si>
    <t>Carter/DeUndrea</t>
  </si>
  <si>
    <t>庭景特大床房&lt;不退款&gt;&lt;2人入住&gt;</t>
  </si>
  <si>
    <t>ZENG/ROUJIA</t>
  </si>
  <si>
    <t>[新加坡]新加坡81酒店-皇宫 (Staycation Approved)(Hotel 81 Palace Singapore (Staycation Approved))(70165495)</t>
  </si>
  <si>
    <t>标准双人房&lt;不退款&gt;&lt;2人入住&gt;</t>
  </si>
  <si>
    <t>Shuvo/Shuvo Harun ar rashid</t>
  </si>
  <si>
    <t>[日惹]马里奥波洛日惹特级酒店(Top Malioboro Hotel Jogja)(77368819)</t>
  </si>
  <si>
    <t>高级房&lt;2人入住&gt;&lt;不退款&gt;&lt;早餐&gt;</t>
  </si>
  <si>
    <t>BRAM/BRAM</t>
  </si>
  <si>
    <t>[新加坡]新加坡国敦河畔大酒店(Grand Copthorne Waterfront Singapore)(55862000)</t>
  </si>
  <si>
    <t>高级房&lt;不退款&gt;&lt;2人入住&gt;</t>
  </si>
  <si>
    <t>Camiller/Janet,Silang/Rommel</t>
  </si>
  <si>
    <t>[拉斯维加斯]拉斯维加斯康士登酒店(The Cosmopolitan of Las Vegas)(55346196)</t>
  </si>
  <si>
    <t>城景两张大号床房&lt;2人入住&gt;&lt;不退款&gt;</t>
  </si>
  <si>
    <t>Johnson/Rolanda</t>
  </si>
  <si>
    <t>[索绍]普瑞米尔蒙贝利雅得索尚经典酒店(Premiere Classe Montbeliard - Sochaux)(70793312)</t>
  </si>
  <si>
    <t>标准间1双人床&lt;2人入住&gt;&lt;不退款&gt;&lt;早餐&gt;</t>
  </si>
  <si>
    <t>storgaard/henrik</t>
  </si>
  <si>
    <t>33704UC000093</t>
  </si>
  <si>
    <t>[希斯皮里亚]维克托维尔希斯皮里亚万豪春丘酒店(SpringHill Suites Victorville Hesperia)(68029270)</t>
  </si>
  <si>
    <t>一卧特大床套房（带沙发床）&lt;2人入住&gt;&lt;不退款&gt;&lt;早餐&gt;</t>
  </si>
  <si>
    <t>Moran/Rosemarie C.</t>
  </si>
  <si>
    <t>[波哥大]哥大公园93号希尔顿逸林酒店(DoubleTree by Hilton Bogota Parque 93)(55329056)</t>
  </si>
  <si>
    <t>大床房&lt;2人入住&gt;&lt;不退款&gt;&lt;早餐&gt;</t>
  </si>
  <si>
    <t>CHEN/YI</t>
  </si>
  <si>
    <t>[阿布扎比]阿布扎比诺富特布斯坦酒店(Novotel Abu Dhabi Al Bustan Hotel)(55707452)</t>
  </si>
  <si>
    <t>高级房, 1 张大床和 1 张沙发床&lt;2人入住&gt;&lt;不退款&gt;</t>
  </si>
  <si>
    <t>WEN/MINGYANG</t>
  </si>
  <si>
    <t>6533VLH660</t>
  </si>
  <si>
    <t>[波哥大]波哥大万豪酒店(Bogotá Marriott Hotel)(68027965)</t>
  </si>
  <si>
    <t>特大床房&lt;2人入住&gt;&lt;不退款&gt;&lt;早餐&gt;</t>
  </si>
  <si>
    <t>Tracy/Patrick Daniel,Brutti Abril/Laura Oriana</t>
  </si>
  <si>
    <t>[芝加哥]芝加哥华丽一英里欧尼套房酒店(Omni Chicago Hotel &amp; Suites Magnificent Mile)(55367457)</t>
  </si>
  <si>
    <t>一卧室双大床套房(带沙发床)&lt;2人入住&gt;&lt;不退款&gt;</t>
  </si>
  <si>
    <t>GUO/YUXIANG,XIE/WENBO</t>
  </si>
  <si>
    <t>[芝加哥]芝加哥喜来登大酒店(Sheraton Grand Chicago)(55478291)</t>
  </si>
  <si>
    <t>河景两双人床房&lt;不退款&gt;&lt;2人入住&gt;</t>
  </si>
  <si>
    <t>Babatugon/Auggie</t>
  </si>
  <si>
    <t>一卧特大床房带露台&lt;不退款&gt;&lt;2人入住&gt;</t>
  </si>
  <si>
    <t>SHI/HANBING</t>
  </si>
  <si>
    <t>[唐格朗]维加蛇象牙酒店(Vega Hotel Gading Serpong)(55944575)</t>
  </si>
  <si>
    <t>annisa/ary</t>
  </si>
  <si>
    <t>[泗水]泗水温德姆酒店(Wyndham Surabaya)(55289856)</t>
  </si>
  <si>
    <t>豪华房&lt;2人入住&gt;&lt;不退款&gt;&lt;早餐&gt;</t>
  </si>
  <si>
    <t>DING/JINCAO,KUSUMO/HARRY</t>
  </si>
  <si>
    <t>[纽约]纽约肯尼迪机场万怡酒店(Courtyard by Marriott New York JFK Airport)(55505224)</t>
  </si>
  <si>
    <t>双大床房&lt;2人入住&gt;&lt;不退款&gt;</t>
  </si>
  <si>
    <t>Wen/Ma,DU/CHANG</t>
  </si>
  <si>
    <t>[坤甸]坤甸金色郁金香酒店(Golden Tulip Pontianak)(55290453)</t>
  </si>
  <si>
    <t>豪华大号床房&lt;2人入住&gt;&lt;不退款&gt;&lt;早餐&gt;</t>
  </si>
  <si>
    <t>Cang/David</t>
  </si>
  <si>
    <t>Umar/Taufiq</t>
  </si>
  <si>
    <t>[泽西市]泽西市纽波特威斯汀酒店(The Westin Jersey City Newport)(55680372)</t>
  </si>
  <si>
    <t>部分景观传统房带一张特大床&lt;不退款&gt;&lt;2人入住&gt;</t>
  </si>
  <si>
    <t>Garas/Mariz</t>
  </si>
  <si>
    <t>[阿利坎特]欧洲之星光明之城酒店(Eurostars Lucentum)(55505287)</t>
  </si>
  <si>
    <t>双人床或双床房&lt;2人入住&gt;&lt;不退款&gt;</t>
  </si>
  <si>
    <t>Olgiati/Jan</t>
  </si>
  <si>
    <t>[里昂维勒巴尼]里昂 7 号 Q7 旅馆(Q7 Lodge Lyon 7)(55426646)</t>
  </si>
  <si>
    <t>双人床房&lt;2人入住&gt;&lt;不退款&gt;</t>
  </si>
  <si>
    <t>Tan/Yong Ying</t>
  </si>
  <si>
    <t>[吉隆坡]吉隆坡威斯汀酒店(The Westin Kuala Lumpur)(55666037)</t>
  </si>
  <si>
    <t>豪华特大床房&lt;早餐&gt;&lt;不退款&gt;&lt;2人入住&gt;</t>
  </si>
  <si>
    <t>Bin nawawi/Muhammad Nasrul syahid</t>
  </si>
  <si>
    <t>[仁川]仁川机场酒店(Incheon Airport Hotel)(56206454)</t>
  </si>
  <si>
    <t>双人间&lt;不退款&gt;&lt;2人入住&gt;</t>
  </si>
  <si>
    <t>ZHANG/ENZHENG,ZHANG/ENZHENG</t>
  </si>
  <si>
    <t>取消</t>
  </si>
  <si>
    <t>[伊斯坦布尔]伊斯坦布尔阿塔图尔克机场希尔顿花园酒店(Hilton Garden Inn Istanbul Atatürk Airport)(55665917)</t>
  </si>
  <si>
    <t>Liu/XIANGTING,Li/YANAN</t>
  </si>
  <si>
    <t>[八打灵再也]八打灵再也喜来登酒店(Sheraton Petaling Jaya Hotel)(55956328)</t>
  </si>
  <si>
    <t>豪华特大床房&lt;不退款&gt;&lt;2人入住&gt;</t>
  </si>
  <si>
    <t>Teo/Teo yan bee</t>
  </si>
  <si>
    <t>84357545;84357546</t>
  </si>
  <si>
    <t>[胡志明市]西贡喜来登酒店(Sheraton Saigon Hotel &amp; Towers)(55439313)</t>
  </si>
  <si>
    <t>高级豪华特大床房&lt;2人入住&gt;&lt;不退款&gt;&lt;早餐&gt;</t>
  </si>
  <si>
    <t>WU/LIBO</t>
  </si>
  <si>
    <t>[芝加哥]芝加哥市中心/循环居家酒店(Residence Inn by Marriott Chicago Downtown/Loop)(68025810)</t>
  </si>
  <si>
    <t>特大床一室房（带沙发床）&lt;2人入住&gt;&lt;不退款&gt;&lt;早餐&gt;</t>
  </si>
  <si>
    <t>Grosstueck/Brandon</t>
  </si>
  <si>
    <t>[贝伊奥卢]柠檬公寓酒店(Lemon Residence)(55346024)</t>
  </si>
  <si>
    <t>标准一室房&lt;2人入住&gt;&lt;不退款&gt;</t>
  </si>
  <si>
    <t>TIAN/WANG</t>
  </si>
  <si>
    <t>[马西]新山万丽酒店(Renaissance Johor Bahru Hotel)(55299090)</t>
  </si>
  <si>
    <t>豪华双床房&lt;早餐&gt;&lt;不退款&gt;&lt;2人入住&gt;</t>
  </si>
  <si>
    <t>Abdullah/Khairul Anuar</t>
  </si>
  <si>
    <t>，</t>
  </si>
  <si>
    <t>16933203474此单多收2400元待退回</t>
  </si>
  <si>
    <t>56185 HKD</t>
  </si>
  <si>
    <t>A211228101534481</t>
  </si>
  <si>
    <t>A211228101604925</t>
  </si>
  <si>
    <t>总计：56185元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</si>
  <si>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</si>
  <si>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</si>
  <si>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</si>
  <si>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</si>
  <si>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</si>
  <si>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</si>
  <si>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</si>
  <si>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</si>
  <si>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</si>
  <si>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</si>
  <si>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</si>
  <si>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</si>
  <si>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</si>
  <si>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</si>
  <si>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</si>
  <si>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</si>
  <si>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</si>
  <si>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2021-12-24</t>
  </si>
  <si>
    <t>2354979</t>
  </si>
  <si>
    <t>新山万丽酒店</t>
  </si>
  <si>
    <t>Abdullah Khairul Anuar</t>
  </si>
  <si>
    <t>2021-12-25</t>
  </si>
  <si>
    <t>退房日周结</t>
  </si>
  <si>
    <t>451.65</t>
  </si>
  <si>
    <t>552.00</t>
  </si>
  <si>
    <t>0</t>
  </si>
  <si>
    <t>0.00</t>
  </si>
  <si>
    <t>携程汇智国际直连</t>
  </si>
  <si>
    <t>2021-12-24 20:29:58</t>
  </si>
  <si>
    <t>否</t>
  </si>
  <si>
    <t>汇智国际旅游发展有限公司</t>
  </si>
  <si>
    <t>直连</t>
  </si>
  <si>
    <t>2354809</t>
  </si>
  <si>
    <t>柠檬公寓酒店</t>
  </si>
  <si>
    <t>TIAN WANG</t>
  </si>
  <si>
    <t>186.55</t>
  </si>
  <si>
    <t>228.00</t>
  </si>
  <si>
    <t>2021-12-24 19:30:50</t>
  </si>
  <si>
    <t>2354189</t>
  </si>
  <si>
    <t>芝加哥市中心/循环居家酒店</t>
  </si>
  <si>
    <t>Grosstueck Brandon</t>
  </si>
  <si>
    <t>678.29</t>
  </si>
  <si>
    <t>829.00</t>
  </si>
  <si>
    <t>2021-12-24 14:26:25</t>
  </si>
  <si>
    <t>2354157</t>
  </si>
  <si>
    <t>西贡喜来登酒店</t>
  </si>
  <si>
    <t>WU LIBO</t>
  </si>
  <si>
    <t>601.38</t>
  </si>
  <si>
    <t>735.00</t>
  </si>
  <si>
    <t>2021-12-24 14:05:03</t>
  </si>
  <si>
    <t>2354105</t>
  </si>
  <si>
    <t>八打灵再也喜来登酒店</t>
  </si>
  <si>
    <t>Teo Teo yan bee</t>
  </si>
  <si>
    <t>1086.57</t>
  </si>
  <si>
    <t>1328.00</t>
  </si>
  <si>
    <t>2021-12-24 13:38:03</t>
  </si>
  <si>
    <t>2354103</t>
  </si>
  <si>
    <t>伊斯坦布尔阿塔图尔克机场希尔顿花园酒店</t>
  </si>
  <si>
    <t>Liu XIANGTING,Li YANAN</t>
  </si>
  <si>
    <t>361.64</t>
  </si>
  <si>
    <t>442.00</t>
  </si>
  <si>
    <t>2021-12-24 13:37:05</t>
  </si>
  <si>
    <t>2353737</t>
  </si>
  <si>
    <t>吉隆坡威斯汀酒店</t>
  </si>
  <si>
    <t>Bin nawawi Muhammad Nasrul syahid</t>
  </si>
  <si>
    <t>764.20</t>
  </si>
  <si>
    <t>934.00</t>
  </si>
  <si>
    <t>2021-12-24 09:51:52</t>
  </si>
  <si>
    <t>2353578</t>
  </si>
  <si>
    <t>里昂7号品质酒店套房旅舍</t>
  </si>
  <si>
    <t>Tan Yong Ying</t>
  </si>
  <si>
    <t>450.83</t>
  </si>
  <si>
    <t>551.00</t>
  </si>
  <si>
    <t>2021-12-24 04:45:21</t>
  </si>
  <si>
    <t>2353573</t>
  </si>
  <si>
    <t>欧洲之星光明之城酒店</t>
  </si>
  <si>
    <t>Olgiati Jan</t>
  </si>
  <si>
    <t>437.74</t>
  </si>
  <si>
    <t>535.00</t>
  </si>
  <si>
    <t>2021-12-24 04:30:24</t>
  </si>
  <si>
    <t>2353482</t>
  </si>
  <si>
    <t>泽西市纽波特威斯汀酒店</t>
  </si>
  <si>
    <t>Garas Mariz</t>
  </si>
  <si>
    <t>900.84</t>
  </si>
  <si>
    <t>1101.00</t>
  </si>
  <si>
    <t>2021-12-24 00:40:18</t>
  </si>
  <si>
    <t>2021-12-23</t>
  </si>
  <si>
    <t>2353266</t>
  </si>
  <si>
    <t>泗水温德姆酒店</t>
  </si>
  <si>
    <t>Umar Taufiq</t>
  </si>
  <si>
    <t>262.64</t>
  </si>
  <si>
    <t>321.00</t>
  </si>
  <si>
    <t>2021-12-23 22:01:34</t>
  </si>
  <si>
    <t>2353166</t>
  </si>
  <si>
    <t>坤甸金色郁金香酒店</t>
  </si>
  <si>
    <t>Cang David</t>
  </si>
  <si>
    <t>274.10</t>
  </si>
  <si>
    <t>335.00</t>
  </si>
  <si>
    <t>2021-12-23 21:12:06</t>
  </si>
  <si>
    <t>2351819</t>
  </si>
  <si>
    <t>纽约肯尼迪机场万怡酒店</t>
  </si>
  <si>
    <t>Wen Ma,DU CHANG</t>
  </si>
  <si>
    <t>1322.21</t>
  </si>
  <si>
    <t>1616.00</t>
  </si>
  <si>
    <t>2021-12-23 08:37:19</t>
  </si>
  <si>
    <t>2351785</t>
  </si>
  <si>
    <t>DING JINCAO,KUSUMO HARRY</t>
  </si>
  <si>
    <t>525.28</t>
  </si>
  <si>
    <t>642.00</t>
  </si>
  <si>
    <t>2021-12-23 07:50:09</t>
  </si>
  <si>
    <t>2351739</t>
  </si>
  <si>
    <t>当格浪加丁阿拉酒店</t>
  </si>
  <si>
    <t>annisa ary</t>
  </si>
  <si>
    <t>232.37</t>
  </si>
  <si>
    <t>284.00</t>
  </si>
  <si>
    <t>2021-12-23 06:38:46</t>
  </si>
  <si>
    <t>2351706</t>
  </si>
  <si>
    <t>拉斯维加斯大都会酒店</t>
  </si>
  <si>
    <t>SHI HANBING</t>
  </si>
  <si>
    <t>1301.76</t>
  </si>
  <si>
    <t>1591.00</t>
  </si>
  <si>
    <t>2021-12-23 03:39:32</t>
  </si>
  <si>
    <t>2021-12-21</t>
  </si>
  <si>
    <t>2349707</t>
  </si>
  <si>
    <t>芝加哥喜来登大酒店</t>
  </si>
  <si>
    <t>Babatugon Auggie</t>
  </si>
  <si>
    <t>713.17</t>
  </si>
  <si>
    <t>871.00</t>
  </si>
  <si>
    <t>2021-12-21 17:02:51</t>
  </si>
  <si>
    <t>2349389</t>
  </si>
  <si>
    <t>芝加哥华丽一英里欧尼套房酒店</t>
  </si>
  <si>
    <t>GUO YUXIANG,XIE WENBO</t>
  </si>
  <si>
    <t>2206.67</t>
  </si>
  <si>
    <t>2695.00</t>
  </si>
  <si>
    <t>2021-12-21 13:42:07</t>
  </si>
  <si>
    <t>2021-12-18</t>
  </si>
  <si>
    <t>2346528</t>
  </si>
  <si>
    <t>波哥大万豪酒店</t>
  </si>
  <si>
    <t>Tracy Patrick Daniel,Brutti Abril Laura Oriana</t>
  </si>
  <si>
    <t>2021-12-20</t>
  </si>
  <si>
    <t>3847.07</t>
  </si>
  <si>
    <t>4699.00</t>
  </si>
  <si>
    <t>2021-12-18 21:58:55</t>
  </si>
  <si>
    <t>2346078</t>
  </si>
  <si>
    <t>阿布扎比诺富特布斯坦酒店</t>
  </si>
  <si>
    <t>WEN MINGYANG</t>
  </si>
  <si>
    <t>3518.77</t>
  </si>
  <si>
    <t>4298.00</t>
  </si>
  <si>
    <t>2021-12-18 17:21:08</t>
  </si>
  <si>
    <t>2345899</t>
  </si>
  <si>
    <t>哥大公园93号希尔顿逸林酒店</t>
  </si>
  <si>
    <t>CHEN YI</t>
  </si>
  <si>
    <t>2750.83</t>
  </si>
  <si>
    <t>3360.00</t>
  </si>
  <si>
    <t>2021-12-18 14:58:05</t>
  </si>
  <si>
    <t>2021-12-17</t>
  </si>
  <si>
    <t>2343863</t>
  </si>
  <si>
    <t>维克托维尔希斯皮里亚万豪春丘酒店</t>
  </si>
  <si>
    <t>Moran Rosemarie C.</t>
  </si>
  <si>
    <t>898.76</t>
  </si>
  <si>
    <t>1099.00</t>
  </si>
  <si>
    <t>2021-12-17 06:35:51</t>
  </si>
  <si>
    <t>2021-12-16</t>
  </si>
  <si>
    <t>2343145</t>
  </si>
  <si>
    <t>普瑞米尔蒙贝利雅得索尚经典酒店</t>
  </si>
  <si>
    <t>storgaard henrik</t>
  </si>
  <si>
    <t>268.99</t>
  </si>
  <si>
    <t>329.00</t>
  </si>
  <si>
    <t>2021-12-16 17:31:47</t>
  </si>
  <si>
    <t>2342490</t>
  </si>
  <si>
    <t>Johnson Rolanda</t>
  </si>
  <si>
    <t>1134.01</t>
  </si>
  <si>
    <t>1387.00</t>
  </si>
  <si>
    <t>2021-12-16 11:16:29</t>
  </si>
  <si>
    <t>2021-12-13</t>
  </si>
  <si>
    <t>2339297</t>
  </si>
  <si>
    <t>新加坡国敦河畔大酒店</t>
  </si>
  <si>
    <t>Camiller Janet,Silang Rommel</t>
  </si>
  <si>
    <t>1262.48</t>
  </si>
  <si>
    <t>1543.00</t>
  </si>
  <si>
    <t>2021-12-13 20:16:59</t>
  </si>
  <si>
    <t>2021-12-10</t>
  </si>
  <si>
    <t>2334889</t>
  </si>
  <si>
    <t>马里奥波洛日惹特级酒店</t>
  </si>
  <si>
    <t>BRAM BRAM</t>
  </si>
  <si>
    <t>102.44</t>
  </si>
  <si>
    <t>125.00</t>
  </si>
  <si>
    <t>2021-12-10 18:23:41</t>
  </si>
  <si>
    <t>2021-12-08</t>
  </si>
  <si>
    <t>2330914</t>
  </si>
  <si>
    <t>新加坡81酒店皇宫</t>
  </si>
  <si>
    <t>Shuvo Shuvo Harun ar rashid</t>
  </si>
  <si>
    <t>395.00</t>
  </si>
  <si>
    <t>482.00</t>
  </si>
  <si>
    <t>2021-12-08 12:25:08</t>
  </si>
  <si>
    <t>2330331</t>
  </si>
  <si>
    <t>多伦多马克姆万豪酒店</t>
  </si>
  <si>
    <t>ZENG ROUJIA</t>
  </si>
  <si>
    <t>2021-12-22</t>
  </si>
  <si>
    <t>1544.76</t>
  </si>
  <si>
    <t>1885.00</t>
  </si>
  <si>
    <t>2021-12-08 07:04:53</t>
  </si>
  <si>
    <t>2021-12-06</t>
  </si>
  <si>
    <t>2329605</t>
  </si>
  <si>
    <t>亚特兰大市中心 W 酒店</t>
  </si>
  <si>
    <t>Carter DeUndrea</t>
  </si>
  <si>
    <t>1966.80</t>
  </si>
  <si>
    <t>2400.00</t>
  </si>
  <si>
    <t>-2400</t>
  </si>
  <si>
    <t>-1966</t>
  </si>
  <si>
    <t>2021-12-06 23:37:57</t>
  </si>
  <si>
    <t>2329596</t>
  </si>
  <si>
    <t>纽约联合国广场千禧希尔顿酒店</t>
  </si>
  <si>
    <t>Jiang LiangDong</t>
  </si>
  <si>
    <t>10767.41</t>
  </si>
  <si>
    <t>13139.00</t>
  </si>
  <si>
    <t>2021-12-06 23:22:07</t>
  </si>
  <si>
    <t>2021-11-26</t>
  </si>
  <si>
    <t>2313220</t>
  </si>
  <si>
    <t>首尔东大门广场JW万豪酒店</t>
  </si>
  <si>
    <t>Eunyoung Gu</t>
  </si>
  <si>
    <t>1898.05</t>
  </si>
  <si>
    <t>2313.00</t>
  </si>
  <si>
    <t>2021-11-26 10:04:05</t>
  </si>
  <si>
    <t>2021-11-06</t>
  </si>
  <si>
    <t>2291300</t>
  </si>
  <si>
    <t>拉斯维加斯弗拉明戈酒店</t>
  </si>
  <si>
    <t>Labra Aguilar Hugo</t>
  </si>
  <si>
    <t>368.19</t>
  </si>
  <si>
    <t>447.00</t>
  </si>
  <si>
    <t>2021-11-06 14:49:12</t>
  </si>
  <si>
    <t>2021-10-27</t>
  </si>
  <si>
    <t>2283873</t>
  </si>
  <si>
    <t>YANG MENGYU,HU XINRUI</t>
  </si>
  <si>
    <t>2540.39</t>
  </si>
  <si>
    <t>3089.00</t>
  </si>
  <si>
    <t>2021-10-27 08:51:45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</si>
</sst>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16670624689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44551</v>
      </c>
      <c r="G2" s="5">
        <v>44555</v>
      </c>
      <c r="H2" s="4">
        <v>1</v>
      </c>
      <c r="I2" s="4">
        <v>4</v>
      </c>
      <c r="J2" s="4">
        <v>4</v>
      </c>
      <c r="K2" s="4" t="s">
        <v>29</v>
      </c>
      <c r="L2" s="4">
        <v>3089</v>
      </c>
      <c r="M2" s="4">
        <v>3089</v>
      </c>
      <c r="N2" s="4" t="s">
        <v>30</v>
      </c>
      <c r="O2" s="4" t="s">
        <v>31</v>
      </c>
      <c r="P2" s="4" t="s">
        <v>32</v>
      </c>
      <c r="Q2" s="4">
        <v>0</v>
      </c>
      <c r="R2" s="6">
        <v>44496</v>
      </c>
      <c r="S2" s="5">
        <v>44558</v>
      </c>
      <c r="T2" s="4" t="s">
        <v>33</v>
      </c>
      <c r="U2" s="4">
        <v>3089</v>
      </c>
      <c r="V2" s="4">
        <v>0</v>
      </c>
      <c r="W2" s="4">
        <v>0</v>
      </c>
      <c r="X2" s="4">
        <v>2283873</v>
      </c>
      <c r="Y2" s="4">
        <v>93959847</v>
      </c>
    </row>
    <row r="3" s="4" customFormat="1" spans="1:24">
      <c r="A3" s="4">
        <v>16748673070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44552</v>
      </c>
      <c r="G3" s="5">
        <v>44555</v>
      </c>
      <c r="H3" s="4">
        <v>1</v>
      </c>
      <c r="I3" s="4">
        <v>3</v>
      </c>
      <c r="J3" s="4">
        <v>3</v>
      </c>
      <c r="K3" s="4" t="s">
        <v>29</v>
      </c>
      <c r="L3" s="4">
        <v>447</v>
      </c>
      <c r="M3" s="4">
        <v>447</v>
      </c>
      <c r="N3" s="4" t="s">
        <v>36</v>
      </c>
      <c r="O3" s="4" t="s">
        <v>31</v>
      </c>
      <c r="P3" s="4" t="s">
        <v>32</v>
      </c>
      <c r="Q3" s="4">
        <v>0</v>
      </c>
      <c r="R3" s="6">
        <v>44506</v>
      </c>
      <c r="S3" s="5">
        <v>44558</v>
      </c>
      <c r="T3" s="4" t="s">
        <v>33</v>
      </c>
      <c r="U3" s="4">
        <v>447</v>
      </c>
      <c r="V3" s="4">
        <v>0</v>
      </c>
      <c r="W3" s="4">
        <v>0</v>
      </c>
      <c r="X3" s="4">
        <v>2291300</v>
      </c>
    </row>
    <row r="4" s="4" customFormat="1" spans="1:25">
      <c r="A4" s="4">
        <v>16866199922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44554</v>
      </c>
      <c r="G4" s="5">
        <v>44555</v>
      </c>
      <c r="H4" s="4">
        <v>1</v>
      </c>
      <c r="I4" s="4">
        <v>1</v>
      </c>
      <c r="J4" s="4">
        <v>1</v>
      </c>
      <c r="K4" s="4" t="s">
        <v>29</v>
      </c>
      <c r="L4" s="4">
        <v>2313</v>
      </c>
      <c r="M4" s="4">
        <v>2313</v>
      </c>
      <c r="N4" s="4" t="s">
        <v>39</v>
      </c>
      <c r="O4" s="4" t="s">
        <v>31</v>
      </c>
      <c r="P4" s="4" t="s">
        <v>32</v>
      </c>
      <c r="Q4" s="4">
        <v>0</v>
      </c>
      <c r="R4" s="6">
        <v>44526</v>
      </c>
      <c r="S4" s="5">
        <v>44558</v>
      </c>
      <c r="T4" s="4" t="s">
        <v>33</v>
      </c>
      <c r="U4" s="4">
        <v>2313</v>
      </c>
      <c r="V4" s="4">
        <v>0</v>
      </c>
      <c r="W4" s="4">
        <v>0</v>
      </c>
      <c r="X4" s="4">
        <v>2313220</v>
      </c>
      <c r="Y4" s="4">
        <v>91216635</v>
      </c>
    </row>
    <row r="5" s="4" customFormat="1" spans="1:23">
      <c r="A5" s="4">
        <v>16933172760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44548</v>
      </c>
      <c r="G5" s="5">
        <v>44555</v>
      </c>
      <c r="H5" s="4">
        <v>1</v>
      </c>
      <c r="I5" s="4">
        <v>7</v>
      </c>
      <c r="J5" s="4">
        <v>7</v>
      </c>
      <c r="K5" s="4" t="s">
        <v>29</v>
      </c>
      <c r="L5" s="4">
        <v>13139</v>
      </c>
      <c r="M5" s="4">
        <v>13139</v>
      </c>
      <c r="N5" s="4" t="s">
        <v>42</v>
      </c>
      <c r="O5" s="4" t="s">
        <v>31</v>
      </c>
      <c r="P5" s="4" t="s">
        <v>32</v>
      </c>
      <c r="Q5" s="4">
        <v>0</v>
      </c>
      <c r="R5" s="6">
        <v>44536</v>
      </c>
      <c r="S5" s="5">
        <v>44558</v>
      </c>
      <c r="T5" s="4" t="s">
        <v>33</v>
      </c>
      <c r="U5" s="4">
        <v>13139</v>
      </c>
      <c r="V5" s="4">
        <v>0</v>
      </c>
      <c r="W5" s="4">
        <v>0</v>
      </c>
    </row>
    <row r="6" s="4" customFormat="1" spans="1:25">
      <c r="A6" s="4">
        <v>16933203474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44553</v>
      </c>
      <c r="G6" s="5">
        <v>44555</v>
      </c>
      <c r="H6" s="4">
        <v>1</v>
      </c>
      <c r="I6" s="4">
        <v>2</v>
      </c>
      <c r="J6" s="4">
        <v>2</v>
      </c>
      <c r="K6" s="4" t="s">
        <v>29</v>
      </c>
      <c r="L6" s="4">
        <v>2400</v>
      </c>
      <c r="M6" s="4">
        <v>2400</v>
      </c>
      <c r="N6" s="4" t="s">
        <v>45</v>
      </c>
      <c r="O6" s="4" t="s">
        <v>31</v>
      </c>
      <c r="P6" s="4" t="s">
        <v>32</v>
      </c>
      <c r="Q6" s="4">
        <v>0</v>
      </c>
      <c r="R6" s="6">
        <v>44536</v>
      </c>
      <c r="S6" s="5">
        <v>44558</v>
      </c>
      <c r="T6" s="4" t="s">
        <v>33</v>
      </c>
      <c r="U6" s="4">
        <v>2400</v>
      </c>
      <c r="V6" s="4">
        <v>0</v>
      </c>
      <c r="W6" s="4">
        <v>0</v>
      </c>
      <c r="X6" s="4">
        <v>2329605</v>
      </c>
      <c r="Y6" s="4">
        <v>99119757</v>
      </c>
    </row>
    <row r="7" s="4" customFormat="1" spans="1:25">
      <c r="A7" s="4">
        <v>16940034056</v>
      </c>
      <c r="B7" s="4" t="s">
        <v>25</v>
      </c>
      <c r="C7" s="4" t="s">
        <v>26</v>
      </c>
      <c r="D7" s="4" t="s">
        <v>27</v>
      </c>
      <c r="E7" s="4" t="s">
        <v>46</v>
      </c>
      <c r="F7" s="5">
        <v>44552</v>
      </c>
      <c r="G7" s="5">
        <v>44555</v>
      </c>
      <c r="H7" s="4">
        <v>1</v>
      </c>
      <c r="I7" s="4">
        <v>3</v>
      </c>
      <c r="J7" s="4">
        <v>3</v>
      </c>
      <c r="K7" s="4" t="s">
        <v>29</v>
      </c>
      <c r="L7" s="4">
        <v>1885</v>
      </c>
      <c r="M7" s="4">
        <v>1885</v>
      </c>
      <c r="N7" s="4" t="s">
        <v>47</v>
      </c>
      <c r="O7" s="4" t="s">
        <v>31</v>
      </c>
      <c r="P7" s="4" t="s">
        <v>32</v>
      </c>
      <c r="Q7" s="4">
        <v>0</v>
      </c>
      <c r="R7" s="6">
        <v>44538</v>
      </c>
      <c r="S7" s="5">
        <v>44558</v>
      </c>
      <c r="T7" s="4" t="s">
        <v>33</v>
      </c>
      <c r="U7" s="4">
        <v>1885</v>
      </c>
      <c r="V7" s="4">
        <v>0</v>
      </c>
      <c r="W7" s="4">
        <v>0</v>
      </c>
      <c r="X7" s="4">
        <v>2330331</v>
      </c>
      <c r="Y7" s="4">
        <v>70396403</v>
      </c>
    </row>
    <row r="8" s="4" customFormat="1" spans="1:23">
      <c r="A8" s="4">
        <v>16941123915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44554</v>
      </c>
      <c r="G8" s="5">
        <v>44555</v>
      </c>
      <c r="H8" s="4">
        <v>1</v>
      </c>
      <c r="I8" s="4">
        <v>1</v>
      </c>
      <c r="J8" s="4">
        <v>1</v>
      </c>
      <c r="K8" s="4" t="s">
        <v>29</v>
      </c>
      <c r="L8" s="4">
        <v>482</v>
      </c>
      <c r="M8" s="4">
        <v>482</v>
      </c>
      <c r="N8" s="4" t="s">
        <v>50</v>
      </c>
      <c r="O8" s="4" t="s">
        <v>31</v>
      </c>
      <c r="P8" s="4" t="s">
        <v>32</v>
      </c>
      <c r="Q8" s="4">
        <v>0</v>
      </c>
      <c r="R8" s="6">
        <v>44538</v>
      </c>
      <c r="S8" s="5">
        <v>44558</v>
      </c>
      <c r="T8" s="4" t="s">
        <v>33</v>
      </c>
      <c r="U8" s="4">
        <v>482</v>
      </c>
      <c r="V8" s="4">
        <v>0</v>
      </c>
      <c r="W8" s="4">
        <v>0</v>
      </c>
    </row>
    <row r="9" s="4" customFormat="1" spans="1:23">
      <c r="A9" s="4">
        <v>16959082649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44554</v>
      </c>
      <c r="G9" s="5">
        <v>44555</v>
      </c>
      <c r="H9" s="4">
        <v>1</v>
      </c>
      <c r="I9" s="4">
        <v>1</v>
      </c>
      <c r="J9" s="4">
        <v>1</v>
      </c>
      <c r="K9" s="4" t="s">
        <v>29</v>
      </c>
      <c r="L9" s="4">
        <v>125</v>
      </c>
      <c r="M9" s="4">
        <v>125</v>
      </c>
      <c r="N9" s="4" t="s">
        <v>53</v>
      </c>
      <c r="O9" s="4" t="s">
        <v>31</v>
      </c>
      <c r="P9" s="4" t="s">
        <v>32</v>
      </c>
      <c r="Q9" s="4">
        <v>0</v>
      </c>
      <c r="R9" s="6">
        <v>44540</v>
      </c>
      <c r="S9" s="5">
        <v>44558</v>
      </c>
      <c r="T9" s="4" t="s">
        <v>33</v>
      </c>
      <c r="U9" s="4">
        <v>125</v>
      </c>
      <c r="V9" s="4">
        <v>0</v>
      </c>
      <c r="W9" s="4">
        <v>0</v>
      </c>
    </row>
    <row r="10" s="4" customFormat="1" spans="1:25">
      <c r="A10" s="4">
        <v>16977492222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44554</v>
      </c>
      <c r="G10" s="5">
        <v>44555</v>
      </c>
      <c r="H10" s="4">
        <v>1</v>
      </c>
      <c r="I10" s="4">
        <v>1</v>
      </c>
      <c r="J10" s="4">
        <v>1</v>
      </c>
      <c r="K10" s="4" t="s">
        <v>29</v>
      </c>
      <c r="L10" s="4">
        <v>1543</v>
      </c>
      <c r="M10" s="4">
        <v>1543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44543</v>
      </c>
      <c r="S10" s="5">
        <v>44558</v>
      </c>
      <c r="T10" s="4" t="s">
        <v>33</v>
      </c>
      <c r="U10" s="4">
        <v>1543</v>
      </c>
      <c r="V10" s="4">
        <v>0</v>
      </c>
      <c r="W10" s="4">
        <v>0</v>
      </c>
      <c r="X10" s="4">
        <v>2339297</v>
      </c>
      <c r="Y10" s="4">
        <v>12212592</v>
      </c>
    </row>
    <row r="11" s="4" customFormat="1" spans="1:23">
      <c r="A11" s="4">
        <v>16993057542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44554</v>
      </c>
      <c r="G11" s="5">
        <v>44555</v>
      </c>
      <c r="H11" s="4">
        <v>1</v>
      </c>
      <c r="I11" s="4">
        <v>1</v>
      </c>
      <c r="J11" s="4">
        <v>1</v>
      </c>
      <c r="K11" s="4" t="s">
        <v>29</v>
      </c>
      <c r="L11" s="4">
        <v>1387</v>
      </c>
      <c r="M11" s="4">
        <v>1387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44546</v>
      </c>
      <c r="S11" s="5">
        <v>44558</v>
      </c>
      <c r="T11" s="4" t="s">
        <v>33</v>
      </c>
      <c r="U11" s="4">
        <v>1387</v>
      </c>
      <c r="V11" s="4">
        <v>0</v>
      </c>
      <c r="W11" s="4">
        <v>0</v>
      </c>
    </row>
    <row r="12" s="4" customFormat="1" spans="1:25">
      <c r="A12" s="4">
        <v>16995808663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44554</v>
      </c>
      <c r="G12" s="5">
        <v>44555</v>
      </c>
      <c r="H12" s="4">
        <v>1</v>
      </c>
      <c r="I12" s="4">
        <v>1</v>
      </c>
      <c r="J12" s="4">
        <v>1</v>
      </c>
      <c r="K12" s="4" t="s">
        <v>29</v>
      </c>
      <c r="L12" s="4">
        <v>329</v>
      </c>
      <c r="M12" s="4">
        <v>329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44546</v>
      </c>
      <c r="S12" s="5">
        <v>44558</v>
      </c>
      <c r="T12" s="4" t="s">
        <v>33</v>
      </c>
      <c r="U12" s="4">
        <v>329</v>
      </c>
      <c r="V12" s="4">
        <v>0</v>
      </c>
      <c r="W12" s="4">
        <v>0</v>
      </c>
      <c r="X12" s="4"/>
      <c r="Y12" s="4" t="s">
        <v>63</v>
      </c>
    </row>
    <row r="13" s="4" customFormat="1" spans="1:25">
      <c r="A13" s="4">
        <v>16999227656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44554</v>
      </c>
      <c r="G13" s="5">
        <v>44555</v>
      </c>
      <c r="H13" s="4">
        <v>1</v>
      </c>
      <c r="I13" s="4">
        <v>1</v>
      </c>
      <c r="J13" s="4">
        <v>1</v>
      </c>
      <c r="K13" s="4" t="s">
        <v>29</v>
      </c>
      <c r="L13" s="4">
        <v>1099</v>
      </c>
      <c r="M13" s="4">
        <v>1099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44547</v>
      </c>
      <c r="S13" s="5">
        <v>44558</v>
      </c>
      <c r="T13" s="4" t="s">
        <v>33</v>
      </c>
      <c r="U13" s="4">
        <v>1099</v>
      </c>
      <c r="V13" s="4">
        <v>0</v>
      </c>
      <c r="W13" s="4">
        <v>0</v>
      </c>
      <c r="X13" s="4"/>
      <c r="Y13" s="4">
        <v>77193779</v>
      </c>
    </row>
    <row r="14" s="4" customFormat="1" spans="1:25">
      <c r="A14" s="4">
        <v>17006537458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44548</v>
      </c>
      <c r="G14" s="5">
        <v>44555</v>
      </c>
      <c r="H14" s="4">
        <v>1</v>
      </c>
      <c r="I14" s="4">
        <v>7</v>
      </c>
      <c r="J14" s="4">
        <v>7</v>
      </c>
      <c r="K14" s="4" t="s">
        <v>29</v>
      </c>
      <c r="L14" s="4">
        <v>3360</v>
      </c>
      <c r="M14" s="4">
        <v>3360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44548</v>
      </c>
      <c r="S14" s="5">
        <v>44558</v>
      </c>
      <c r="T14" s="4" t="s">
        <v>33</v>
      </c>
      <c r="U14" s="4">
        <v>3360</v>
      </c>
      <c r="V14" s="4">
        <v>0</v>
      </c>
      <c r="W14" s="4">
        <v>0</v>
      </c>
      <c r="X14" s="4">
        <v>2345899</v>
      </c>
      <c r="Y14" s="4">
        <v>93608189</v>
      </c>
    </row>
    <row r="15" s="4" customFormat="1" spans="1:25">
      <c r="A15" s="4">
        <v>17008891049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44548</v>
      </c>
      <c r="G15" s="5">
        <v>44555</v>
      </c>
      <c r="H15" s="4">
        <v>1</v>
      </c>
      <c r="I15" s="4">
        <v>7</v>
      </c>
      <c r="J15" s="4">
        <v>7</v>
      </c>
      <c r="K15" s="4" t="s">
        <v>29</v>
      </c>
      <c r="L15" s="4">
        <v>4298</v>
      </c>
      <c r="M15" s="4">
        <v>4298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44548</v>
      </c>
      <c r="S15" s="5">
        <v>44558</v>
      </c>
      <c r="T15" s="4" t="s">
        <v>33</v>
      </c>
      <c r="U15" s="4">
        <v>4298</v>
      </c>
      <c r="V15" s="4">
        <v>0</v>
      </c>
      <c r="W15" s="4">
        <v>0</v>
      </c>
      <c r="X15" s="4"/>
      <c r="Y15" s="4" t="s">
        <v>73</v>
      </c>
    </row>
    <row r="16" s="4" customFormat="1" spans="1:25">
      <c r="A16" s="4">
        <v>17010174511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44550</v>
      </c>
      <c r="G16" s="5">
        <v>44555</v>
      </c>
      <c r="H16" s="4">
        <v>1</v>
      </c>
      <c r="I16" s="4">
        <v>5</v>
      </c>
      <c r="J16" s="4">
        <v>5</v>
      </c>
      <c r="K16" s="4" t="s">
        <v>29</v>
      </c>
      <c r="L16" s="4">
        <v>4699</v>
      </c>
      <c r="M16" s="4">
        <v>4699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44548</v>
      </c>
      <c r="S16" s="5">
        <v>44558</v>
      </c>
      <c r="T16" s="4" t="s">
        <v>33</v>
      </c>
      <c r="U16" s="4">
        <v>4699</v>
      </c>
      <c r="V16" s="4">
        <v>0</v>
      </c>
      <c r="W16" s="4">
        <v>0</v>
      </c>
      <c r="X16" s="4">
        <v>2346528</v>
      </c>
      <c r="Y16" s="4">
        <v>80342743</v>
      </c>
    </row>
    <row r="17" s="4" customFormat="1" spans="1:25">
      <c r="A17" s="4">
        <v>17024718721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44553</v>
      </c>
      <c r="G17" s="5">
        <v>44555</v>
      </c>
      <c r="H17" s="4">
        <v>1</v>
      </c>
      <c r="I17" s="4">
        <v>2</v>
      </c>
      <c r="J17" s="4">
        <v>2</v>
      </c>
      <c r="K17" s="4" t="s">
        <v>29</v>
      </c>
      <c r="L17" s="4">
        <v>2695</v>
      </c>
      <c r="M17" s="4">
        <v>2695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44551</v>
      </c>
      <c r="S17" s="5">
        <v>44558</v>
      </c>
      <c r="T17" s="4" t="s">
        <v>33</v>
      </c>
      <c r="U17" s="4">
        <v>2695</v>
      </c>
      <c r="V17" s="4">
        <v>0</v>
      </c>
      <c r="W17" s="4">
        <v>0</v>
      </c>
      <c r="X17" s="4"/>
      <c r="Y17" s="4">
        <v>40046384125</v>
      </c>
    </row>
    <row r="18" s="4" customFormat="1" spans="1:25">
      <c r="A18" s="4">
        <v>17025572350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44554</v>
      </c>
      <c r="G18" s="5">
        <v>44555</v>
      </c>
      <c r="H18" s="4">
        <v>1</v>
      </c>
      <c r="I18" s="4">
        <v>1</v>
      </c>
      <c r="J18" s="4">
        <v>1</v>
      </c>
      <c r="K18" s="4" t="s">
        <v>29</v>
      </c>
      <c r="L18" s="4">
        <v>871</v>
      </c>
      <c r="M18" s="4">
        <v>871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44551</v>
      </c>
      <c r="S18" s="5">
        <v>44558</v>
      </c>
      <c r="T18" s="4" t="s">
        <v>33</v>
      </c>
      <c r="U18" s="4">
        <v>871</v>
      </c>
      <c r="V18" s="4">
        <v>0</v>
      </c>
      <c r="W18" s="4">
        <v>0</v>
      </c>
      <c r="X18" s="4">
        <v>2349707</v>
      </c>
      <c r="Y18" s="4">
        <v>82143234</v>
      </c>
    </row>
    <row r="19" s="4" customFormat="1" spans="1:25">
      <c r="A19" s="4">
        <v>17034434910</v>
      </c>
      <c r="B19" s="4" t="s">
        <v>25</v>
      </c>
      <c r="C19" s="4" t="s">
        <v>26</v>
      </c>
      <c r="D19" s="4" t="s">
        <v>57</v>
      </c>
      <c r="E19" s="4" t="s">
        <v>83</v>
      </c>
      <c r="F19" s="5">
        <v>44554</v>
      </c>
      <c r="G19" s="5">
        <v>44555</v>
      </c>
      <c r="H19" s="4">
        <v>1</v>
      </c>
      <c r="I19" s="4">
        <v>1</v>
      </c>
      <c r="J19" s="4">
        <v>1</v>
      </c>
      <c r="K19" s="4" t="s">
        <v>29</v>
      </c>
      <c r="L19" s="4">
        <v>1591</v>
      </c>
      <c r="M19" s="4">
        <v>1591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44553</v>
      </c>
      <c r="S19" s="5">
        <v>44558</v>
      </c>
      <c r="T19" s="4" t="s">
        <v>33</v>
      </c>
      <c r="U19" s="4">
        <v>1591</v>
      </c>
      <c r="V19" s="4">
        <v>0</v>
      </c>
      <c r="W19" s="4">
        <v>0</v>
      </c>
      <c r="X19" s="4"/>
      <c r="Y19" s="4">
        <v>445510048465</v>
      </c>
    </row>
    <row r="20" s="4" customFormat="1" spans="1:23">
      <c r="A20" s="4">
        <v>17034488750</v>
      </c>
      <c r="B20" s="4" t="s">
        <v>25</v>
      </c>
      <c r="C20" s="4" t="s">
        <v>26</v>
      </c>
      <c r="D20" s="4" t="s">
        <v>85</v>
      </c>
      <c r="E20" s="4" t="s">
        <v>52</v>
      </c>
      <c r="F20" s="5">
        <v>44554</v>
      </c>
      <c r="G20" s="5">
        <v>44555</v>
      </c>
      <c r="H20" s="4">
        <v>1</v>
      </c>
      <c r="I20" s="4">
        <v>1</v>
      </c>
      <c r="J20" s="4">
        <v>1</v>
      </c>
      <c r="K20" s="4" t="s">
        <v>29</v>
      </c>
      <c r="L20" s="4">
        <v>284</v>
      </c>
      <c r="M20" s="4">
        <v>284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44553</v>
      </c>
      <c r="S20" s="5">
        <v>44558</v>
      </c>
      <c r="T20" s="4" t="s">
        <v>33</v>
      </c>
      <c r="U20" s="4">
        <v>284</v>
      </c>
      <c r="V20" s="4">
        <v>0</v>
      </c>
      <c r="W20" s="4">
        <v>0</v>
      </c>
    </row>
    <row r="21" s="4" customFormat="1" spans="1:24">
      <c r="A21" s="4">
        <v>17034543099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44554</v>
      </c>
      <c r="G21" s="5">
        <v>44555</v>
      </c>
      <c r="H21" s="4">
        <v>2</v>
      </c>
      <c r="I21" s="4">
        <v>1</v>
      </c>
      <c r="J21" s="4">
        <v>2</v>
      </c>
      <c r="K21" s="4" t="s">
        <v>29</v>
      </c>
      <c r="L21" s="4">
        <v>642</v>
      </c>
      <c r="M21" s="4">
        <v>642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44553</v>
      </c>
      <c r="S21" s="5">
        <v>44558</v>
      </c>
      <c r="T21" s="4" t="s">
        <v>33</v>
      </c>
      <c r="U21" s="4">
        <v>642</v>
      </c>
      <c r="V21" s="4">
        <v>0</v>
      </c>
      <c r="W21" s="4">
        <v>0</v>
      </c>
      <c r="X21" s="4">
        <v>2351785</v>
      </c>
    </row>
    <row r="22" s="4" customFormat="1" spans="1:25">
      <c r="A22" s="4">
        <v>17034617104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44554</v>
      </c>
      <c r="G22" s="5">
        <v>44555</v>
      </c>
      <c r="H22" s="4">
        <v>1</v>
      </c>
      <c r="I22" s="4">
        <v>1</v>
      </c>
      <c r="J22" s="4">
        <v>1</v>
      </c>
      <c r="K22" s="4" t="s">
        <v>29</v>
      </c>
      <c r="L22" s="4">
        <v>1616</v>
      </c>
      <c r="M22" s="4">
        <v>1616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44553</v>
      </c>
      <c r="S22" s="5">
        <v>44558</v>
      </c>
      <c r="T22" s="4" t="s">
        <v>33</v>
      </c>
      <c r="U22" s="4">
        <v>1616</v>
      </c>
      <c r="V22" s="4">
        <v>0</v>
      </c>
      <c r="W22" s="4">
        <v>0</v>
      </c>
      <c r="X22" s="4"/>
      <c r="Y22" s="4">
        <v>83524813</v>
      </c>
    </row>
    <row r="23" s="4" customFormat="1" spans="1:23">
      <c r="A23" s="4">
        <v>17039578173</v>
      </c>
      <c r="B23" s="4" t="s">
        <v>25</v>
      </c>
      <c r="C23" s="4" t="s">
        <v>26</v>
      </c>
      <c r="D23" s="4" t="s">
        <v>93</v>
      </c>
      <c r="E23" s="4" t="s">
        <v>94</v>
      </c>
      <c r="F23" s="5">
        <v>44554</v>
      </c>
      <c r="G23" s="5">
        <v>44555</v>
      </c>
      <c r="H23" s="4">
        <v>1</v>
      </c>
      <c r="I23" s="4">
        <v>1</v>
      </c>
      <c r="J23" s="4">
        <v>1</v>
      </c>
      <c r="K23" s="4" t="s">
        <v>29</v>
      </c>
      <c r="L23" s="4">
        <v>335</v>
      </c>
      <c r="M23" s="4">
        <v>335</v>
      </c>
      <c r="N23" s="4" t="s">
        <v>95</v>
      </c>
      <c r="O23" s="4" t="s">
        <v>31</v>
      </c>
      <c r="P23" s="4" t="s">
        <v>32</v>
      </c>
      <c r="Q23" s="4">
        <v>0</v>
      </c>
      <c r="R23" s="6">
        <v>44553</v>
      </c>
      <c r="S23" s="5">
        <v>44558</v>
      </c>
      <c r="T23" s="4" t="s">
        <v>33</v>
      </c>
      <c r="U23" s="4">
        <v>335</v>
      </c>
      <c r="V23" s="4">
        <v>0</v>
      </c>
      <c r="W23" s="4">
        <v>0</v>
      </c>
    </row>
    <row r="24" s="4" customFormat="1" spans="1:23">
      <c r="A24" s="4">
        <v>17039862517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44554</v>
      </c>
      <c r="G24" s="5">
        <v>44555</v>
      </c>
      <c r="H24" s="4">
        <v>1</v>
      </c>
      <c r="I24" s="4">
        <v>1</v>
      </c>
      <c r="J24" s="4">
        <v>1</v>
      </c>
      <c r="K24" s="4" t="s">
        <v>29</v>
      </c>
      <c r="L24" s="4">
        <v>321</v>
      </c>
      <c r="M24" s="4">
        <v>321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44553</v>
      </c>
      <c r="S24" s="5">
        <v>44558</v>
      </c>
      <c r="T24" s="4" t="s">
        <v>33</v>
      </c>
      <c r="U24" s="4">
        <v>321</v>
      </c>
      <c r="V24" s="4">
        <v>0</v>
      </c>
      <c r="W24" s="4">
        <v>0</v>
      </c>
    </row>
    <row r="25" s="4" customFormat="1" spans="1:25">
      <c r="A25" s="4">
        <v>17040450930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44554</v>
      </c>
      <c r="G25" s="5">
        <v>44555</v>
      </c>
      <c r="H25" s="4">
        <v>1</v>
      </c>
      <c r="I25" s="4">
        <v>1</v>
      </c>
      <c r="J25" s="4">
        <v>1</v>
      </c>
      <c r="K25" s="4" t="s">
        <v>29</v>
      </c>
      <c r="L25" s="4">
        <v>1101</v>
      </c>
      <c r="M25" s="4">
        <v>1101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44554</v>
      </c>
      <c r="S25" s="5">
        <v>44558</v>
      </c>
      <c r="T25" s="4" t="s">
        <v>33</v>
      </c>
      <c r="U25" s="4">
        <v>1101</v>
      </c>
      <c r="V25" s="4">
        <v>0</v>
      </c>
      <c r="W25" s="4">
        <v>0</v>
      </c>
      <c r="X25" s="4">
        <v>2353482</v>
      </c>
      <c r="Y25" s="4">
        <v>83914587</v>
      </c>
    </row>
    <row r="26" s="4" customFormat="1" spans="1:23">
      <c r="A26" s="4">
        <v>17040676845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44554</v>
      </c>
      <c r="G26" s="5">
        <v>44555</v>
      </c>
      <c r="H26" s="4">
        <v>1</v>
      </c>
      <c r="I26" s="4">
        <v>1</v>
      </c>
      <c r="J26" s="4">
        <v>1</v>
      </c>
      <c r="K26" s="4" t="s">
        <v>29</v>
      </c>
      <c r="L26" s="4">
        <v>535</v>
      </c>
      <c r="M26" s="4">
        <v>535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44554</v>
      </c>
      <c r="S26" s="5">
        <v>44558</v>
      </c>
      <c r="T26" s="4" t="s">
        <v>33</v>
      </c>
      <c r="U26" s="4">
        <v>535</v>
      </c>
      <c r="V26" s="4">
        <v>0</v>
      </c>
      <c r="W26" s="4">
        <v>0</v>
      </c>
    </row>
    <row r="27" s="4" customFormat="1" spans="1:23">
      <c r="A27" s="4">
        <v>17040680561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44554</v>
      </c>
      <c r="G27" s="5">
        <v>44555</v>
      </c>
      <c r="H27" s="4">
        <v>1</v>
      </c>
      <c r="I27" s="4">
        <v>1</v>
      </c>
      <c r="J27" s="4">
        <v>1</v>
      </c>
      <c r="K27" s="4" t="s">
        <v>29</v>
      </c>
      <c r="L27" s="4">
        <v>551</v>
      </c>
      <c r="M27" s="4">
        <v>551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44554</v>
      </c>
      <c r="S27" s="5">
        <v>44558</v>
      </c>
      <c r="T27" s="4" t="s">
        <v>33</v>
      </c>
      <c r="U27" s="4">
        <v>551</v>
      </c>
      <c r="V27" s="4">
        <v>0</v>
      </c>
      <c r="W27" s="4">
        <v>0</v>
      </c>
    </row>
    <row r="28" s="4" customFormat="1" spans="1:25">
      <c r="A28" s="4">
        <v>17040974115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44554</v>
      </c>
      <c r="G28" s="5">
        <v>44555</v>
      </c>
      <c r="H28" s="4">
        <v>1</v>
      </c>
      <c r="I28" s="4">
        <v>1</v>
      </c>
      <c r="J28" s="4">
        <v>1</v>
      </c>
      <c r="K28" s="4" t="s">
        <v>29</v>
      </c>
      <c r="L28" s="4">
        <v>934</v>
      </c>
      <c r="M28" s="4">
        <v>934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44554</v>
      </c>
      <c r="S28" s="5">
        <v>44558</v>
      </c>
      <c r="T28" s="4" t="s">
        <v>33</v>
      </c>
      <c r="U28" s="4">
        <v>934</v>
      </c>
      <c r="V28" s="4">
        <v>0</v>
      </c>
      <c r="W28" s="4">
        <v>0</v>
      </c>
      <c r="X28" s="4">
        <v>2353737</v>
      </c>
      <c r="Y28" s="4">
        <v>84252874</v>
      </c>
    </row>
    <row r="29" s="4" customFormat="1" spans="1:23">
      <c r="A29" s="4">
        <v>17041087037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44554</v>
      </c>
      <c r="G29" s="5">
        <v>44555</v>
      </c>
      <c r="H29" s="4">
        <v>1</v>
      </c>
      <c r="I29" s="4">
        <v>1</v>
      </c>
      <c r="J29" s="4">
        <v>1</v>
      </c>
      <c r="K29" s="4" t="s">
        <v>29</v>
      </c>
      <c r="L29" s="4">
        <v>382</v>
      </c>
      <c r="M29" s="4">
        <v>382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44554</v>
      </c>
      <c r="S29" s="5">
        <v>44558</v>
      </c>
      <c r="T29" s="4" t="s">
        <v>33</v>
      </c>
      <c r="U29" s="4">
        <v>382</v>
      </c>
      <c r="V29" s="4">
        <v>0</v>
      </c>
      <c r="W29" s="4">
        <v>0</v>
      </c>
    </row>
    <row r="30" s="4" customFormat="1" spans="1:23">
      <c r="A30" s="4">
        <v>17041087037</v>
      </c>
      <c r="B30" s="4" t="s">
        <v>25</v>
      </c>
      <c r="C30" s="4" t="s">
        <v>112</v>
      </c>
      <c r="D30" s="4" t="s">
        <v>109</v>
      </c>
      <c r="E30" s="4" t="s">
        <v>110</v>
      </c>
      <c r="F30" s="5">
        <v>44554</v>
      </c>
      <c r="G30" s="5">
        <v>44555</v>
      </c>
      <c r="H30" s="4">
        <v>1</v>
      </c>
      <c r="I30" s="4">
        <v>1</v>
      </c>
      <c r="J30" s="4">
        <v>1</v>
      </c>
      <c r="K30" s="4" t="s">
        <v>29</v>
      </c>
      <c r="L30" s="4">
        <v>-382</v>
      </c>
      <c r="M30" s="4">
        <v>-382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44554</v>
      </c>
      <c r="S30" s="5">
        <v>44558</v>
      </c>
      <c r="T30" s="4" t="s">
        <v>33</v>
      </c>
      <c r="U30" s="4">
        <v>-382</v>
      </c>
      <c r="V30" s="4">
        <v>0</v>
      </c>
      <c r="W30" s="4">
        <v>0</v>
      </c>
    </row>
    <row r="31" s="4" customFormat="1" spans="1:24">
      <c r="A31" s="4">
        <v>17041602206</v>
      </c>
      <c r="B31" s="4" t="s">
        <v>25</v>
      </c>
      <c r="C31" s="4" t="s">
        <v>26</v>
      </c>
      <c r="D31" s="4" t="s">
        <v>113</v>
      </c>
      <c r="E31" s="4" t="s">
        <v>75</v>
      </c>
      <c r="F31" s="5">
        <v>44554</v>
      </c>
      <c r="G31" s="5">
        <v>44555</v>
      </c>
      <c r="H31" s="4">
        <v>1</v>
      </c>
      <c r="I31" s="4">
        <v>1</v>
      </c>
      <c r="J31" s="4">
        <v>1</v>
      </c>
      <c r="K31" s="4" t="s">
        <v>29</v>
      </c>
      <c r="L31" s="4">
        <v>442</v>
      </c>
      <c r="M31" s="4">
        <v>442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44554</v>
      </c>
      <c r="S31" s="5">
        <v>44558</v>
      </c>
      <c r="T31" s="4" t="s">
        <v>33</v>
      </c>
      <c r="U31" s="4">
        <v>442</v>
      </c>
      <c r="V31" s="4">
        <v>0</v>
      </c>
      <c r="W31" s="4">
        <v>0</v>
      </c>
      <c r="X31" s="4">
        <v>2354103</v>
      </c>
    </row>
    <row r="32" s="4" customFormat="1" spans="1:25">
      <c r="A32" s="4">
        <v>17041600131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44554</v>
      </c>
      <c r="G32" s="5">
        <v>44555</v>
      </c>
      <c r="H32" s="4">
        <v>2</v>
      </c>
      <c r="I32" s="4">
        <v>1</v>
      </c>
      <c r="J32" s="4">
        <v>2</v>
      </c>
      <c r="K32" s="4" t="s">
        <v>29</v>
      </c>
      <c r="L32" s="4">
        <v>1328</v>
      </c>
      <c r="M32" s="4">
        <v>1328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44554</v>
      </c>
      <c r="S32" s="5">
        <v>44558</v>
      </c>
      <c r="T32" s="4" t="s">
        <v>33</v>
      </c>
      <c r="U32" s="4">
        <v>1328</v>
      </c>
      <c r="V32" s="4">
        <v>0</v>
      </c>
      <c r="W32" s="4">
        <v>0</v>
      </c>
      <c r="X32" s="4"/>
      <c r="Y32" s="4" t="s">
        <v>118</v>
      </c>
    </row>
    <row r="33" s="4" customFormat="1" spans="1:25">
      <c r="A33" s="4">
        <v>17041666558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44554</v>
      </c>
      <c r="G33" s="5">
        <v>44555</v>
      </c>
      <c r="H33" s="4">
        <v>1</v>
      </c>
      <c r="I33" s="4">
        <v>1</v>
      </c>
      <c r="J33" s="4">
        <v>1</v>
      </c>
      <c r="K33" s="4" t="s">
        <v>29</v>
      </c>
      <c r="L33" s="4">
        <v>735</v>
      </c>
      <c r="M33" s="4">
        <v>735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44554</v>
      </c>
      <c r="S33" s="5">
        <v>44558</v>
      </c>
      <c r="T33" s="4" t="s">
        <v>33</v>
      </c>
      <c r="U33" s="4">
        <v>735</v>
      </c>
      <c r="V33" s="4">
        <v>0</v>
      </c>
      <c r="W33" s="4">
        <v>0</v>
      </c>
      <c r="X33" s="4">
        <v>2354157</v>
      </c>
      <c r="Y33" s="4">
        <v>84367355</v>
      </c>
    </row>
    <row r="34" s="4" customFormat="1" spans="1:25">
      <c r="A34" s="4">
        <v>17043611870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44554</v>
      </c>
      <c r="G34" s="5">
        <v>44555</v>
      </c>
      <c r="H34" s="4">
        <v>1</v>
      </c>
      <c r="I34" s="4">
        <v>1</v>
      </c>
      <c r="J34" s="4">
        <v>1</v>
      </c>
      <c r="K34" s="4" t="s">
        <v>29</v>
      </c>
      <c r="L34" s="4">
        <v>829</v>
      </c>
      <c r="M34" s="4">
        <v>829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44554</v>
      </c>
      <c r="S34" s="5">
        <v>44558</v>
      </c>
      <c r="T34" s="4" t="s">
        <v>33</v>
      </c>
      <c r="U34" s="4">
        <v>829</v>
      </c>
      <c r="V34" s="4">
        <v>0</v>
      </c>
      <c r="W34" s="4">
        <v>0</v>
      </c>
      <c r="X34" s="4">
        <v>2354189</v>
      </c>
      <c r="Y34" s="4">
        <v>84374947</v>
      </c>
    </row>
    <row r="35" s="4" customFormat="1" spans="1:25">
      <c r="A35" s="4">
        <v>17045288843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44554</v>
      </c>
      <c r="G35" s="5">
        <v>44555</v>
      </c>
      <c r="H35" s="4">
        <v>1</v>
      </c>
      <c r="I35" s="4">
        <v>1</v>
      </c>
      <c r="J35" s="4">
        <v>1</v>
      </c>
      <c r="K35" s="4" t="s">
        <v>29</v>
      </c>
      <c r="L35" s="4">
        <v>228</v>
      </c>
      <c r="M35" s="4">
        <v>228</v>
      </c>
      <c r="N35" s="4" t="s">
        <v>127</v>
      </c>
      <c r="O35" s="4" t="s">
        <v>31</v>
      </c>
      <c r="P35" s="4" t="s">
        <v>32</v>
      </c>
      <c r="Q35" s="4">
        <v>0</v>
      </c>
      <c r="R35" s="6">
        <v>44554</v>
      </c>
      <c r="S35" s="5">
        <v>44558</v>
      </c>
      <c r="T35" s="4" t="s">
        <v>33</v>
      </c>
      <c r="U35" s="4">
        <v>228</v>
      </c>
      <c r="V35" s="4">
        <v>0</v>
      </c>
      <c r="W35" s="4">
        <v>0</v>
      </c>
      <c r="X35" s="4"/>
      <c r="Y35" s="4">
        <v>3203952</v>
      </c>
    </row>
    <row r="36" s="4" customFormat="1" spans="1:25">
      <c r="A36" s="4">
        <v>17045594551</v>
      </c>
      <c r="B36" s="4" t="s">
        <v>25</v>
      </c>
      <c r="C36" s="4" t="s">
        <v>26</v>
      </c>
      <c r="D36" s="4" t="s">
        <v>128</v>
      </c>
      <c r="E36" s="4" t="s">
        <v>129</v>
      </c>
      <c r="F36" s="5">
        <v>44554</v>
      </c>
      <c r="G36" s="5">
        <v>44555</v>
      </c>
      <c r="H36" s="4">
        <v>1</v>
      </c>
      <c r="I36" s="4">
        <v>1</v>
      </c>
      <c r="J36" s="4">
        <v>1</v>
      </c>
      <c r="K36" s="4" t="s">
        <v>29</v>
      </c>
      <c r="L36" s="4">
        <v>552</v>
      </c>
      <c r="M36" s="4">
        <v>552</v>
      </c>
      <c r="N36" s="4" t="s">
        <v>130</v>
      </c>
      <c r="O36" s="4" t="s">
        <v>31</v>
      </c>
      <c r="P36" s="4" t="s">
        <v>32</v>
      </c>
      <c r="Q36" s="4">
        <v>0</v>
      </c>
      <c r="R36" s="6">
        <v>44554</v>
      </c>
      <c r="S36" s="5">
        <v>44558</v>
      </c>
      <c r="T36" s="4" t="s">
        <v>33</v>
      </c>
      <c r="U36" s="4">
        <v>552</v>
      </c>
      <c r="V36" s="4">
        <v>0</v>
      </c>
      <c r="W36" s="4">
        <v>0</v>
      </c>
      <c r="X36" s="4"/>
      <c r="Y36" s="4">
        <v>84476199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A42" sqref="A42:C44"/>
    </sheetView>
  </sheetViews>
  <sheetFormatPr defaultColWidth="9" defaultRowHeight="13.5"/>
  <cols>
    <col min="1" max="1" width="13.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hidden="1" spans="1:9">
      <c r="A2" s="4">
        <v>16670624689</v>
      </c>
      <c r="B2" s="5">
        <v>44551</v>
      </c>
      <c r="C2" s="5">
        <v>44555</v>
      </c>
      <c r="D2" s="4">
        <v>3089</v>
      </c>
      <c r="E2" s="4" t="str">
        <f>VLOOKUP(A2,HOP!A:L,12,0)</f>
        <v>3089.00</v>
      </c>
      <c r="F2" s="4" t="str">
        <f>VLOOKUP(A2,HOP!A:C,3,0)</f>
        <v>2283873</v>
      </c>
      <c r="G2" s="4">
        <f>D2-E2</f>
        <v>0</v>
      </c>
      <c r="H2" s="4" t="str">
        <f>$H$1&amp;F2</f>
        <v>，2283873</v>
      </c>
      <c r="I2" s="4" t="str">
        <f>VLOOKUP(A2,HOP!A:T,20,0)</f>
        <v>直连</v>
      </c>
    </row>
    <row r="3" s="4" customFormat="1" hidden="1" spans="1:9">
      <c r="A3" s="4">
        <v>16748673070</v>
      </c>
      <c r="B3" s="5">
        <v>44552</v>
      </c>
      <c r="C3" s="5">
        <v>44555</v>
      </c>
      <c r="D3" s="4">
        <v>447</v>
      </c>
      <c r="E3" s="4" t="str">
        <f>VLOOKUP(A3,HOP!A:L,12,0)</f>
        <v>447.00</v>
      </c>
      <c r="F3" s="4" t="str">
        <f>VLOOKUP(A3,HOP!A:C,3,0)</f>
        <v>2291300</v>
      </c>
      <c r="G3" s="4">
        <f t="shared" ref="G3:G35" si="0">D3-E3</f>
        <v>0</v>
      </c>
      <c r="H3" s="4" t="str">
        <f t="shared" ref="H3:H35" si="1">$H$1&amp;F3</f>
        <v>，2291300</v>
      </c>
      <c r="I3" s="4" t="str">
        <f>VLOOKUP(A3,HOP!A:T,20,0)</f>
        <v>直连</v>
      </c>
    </row>
    <row r="4" s="4" customFormat="1" hidden="1" spans="1:9">
      <c r="A4" s="4">
        <v>16866199922</v>
      </c>
      <c r="B4" s="5">
        <v>44554</v>
      </c>
      <c r="C4" s="5">
        <v>44555</v>
      </c>
      <c r="D4" s="4">
        <v>2313</v>
      </c>
      <c r="E4" s="4" t="str">
        <f>VLOOKUP(A4,HOP!A:L,12,0)</f>
        <v>2313.00</v>
      </c>
      <c r="F4" s="4" t="str">
        <f>VLOOKUP(A4,HOP!A:C,3,0)</f>
        <v>2313220</v>
      </c>
      <c r="G4" s="4">
        <f t="shared" si="0"/>
        <v>0</v>
      </c>
      <c r="H4" s="4" t="str">
        <f t="shared" si="1"/>
        <v>，2313220</v>
      </c>
      <c r="I4" s="4" t="str">
        <f>VLOOKUP(A4,HOP!A:T,20,0)</f>
        <v>直连</v>
      </c>
    </row>
    <row r="5" s="4" customFormat="1" hidden="1" spans="1:9">
      <c r="A5" s="4">
        <v>16933172760</v>
      </c>
      <c r="B5" s="5">
        <v>44548</v>
      </c>
      <c r="C5" s="5">
        <v>44555</v>
      </c>
      <c r="D5" s="4">
        <v>13139</v>
      </c>
      <c r="E5" s="4" t="str">
        <f>VLOOKUP(A5,HOP!A:L,12,0)</f>
        <v>13139.00</v>
      </c>
      <c r="F5" s="4" t="str">
        <f>VLOOKUP(A5,HOP!A:C,3,0)</f>
        <v>2329596</v>
      </c>
      <c r="G5" s="4">
        <f t="shared" si="0"/>
        <v>0</v>
      </c>
      <c r="H5" s="4" t="str">
        <f t="shared" si="1"/>
        <v>，2329596</v>
      </c>
      <c r="I5" s="4" t="str">
        <f>VLOOKUP(A5,HOP!A:T,20,0)</f>
        <v>直连</v>
      </c>
    </row>
    <row r="6" s="4" customFormat="1" spans="1:10">
      <c r="A6" s="4">
        <v>16933203474</v>
      </c>
      <c r="B6" s="5">
        <v>44553</v>
      </c>
      <c r="C6" s="5">
        <v>44555</v>
      </c>
      <c r="D6" s="4">
        <v>2400</v>
      </c>
      <c r="E6" s="4" t="str">
        <f>VLOOKUP(A6,HOP!A:L,12,0)</f>
        <v>0.00</v>
      </c>
      <c r="F6" s="4" t="str">
        <f>VLOOKUP(A6,HOP!A:C,3,0)</f>
        <v>2329605</v>
      </c>
      <c r="G6" s="4">
        <f t="shared" si="0"/>
        <v>2400</v>
      </c>
      <c r="H6" s="4" t="str">
        <f t="shared" si="1"/>
        <v>，2329605</v>
      </c>
      <c r="I6" s="4" t="str">
        <f>VLOOKUP(A6,HOP!A:T,20,0)</f>
        <v>直连</v>
      </c>
      <c r="J6" s="4" t="s">
        <v>132</v>
      </c>
    </row>
    <row r="7" s="4" customFormat="1" hidden="1" spans="1:9">
      <c r="A7" s="4">
        <v>16940034056</v>
      </c>
      <c r="B7" s="5">
        <v>44552</v>
      </c>
      <c r="C7" s="5">
        <v>44555</v>
      </c>
      <c r="D7" s="4">
        <v>1885</v>
      </c>
      <c r="E7" s="4" t="str">
        <f>VLOOKUP(A7,HOP!A:L,12,0)</f>
        <v>1885.00</v>
      </c>
      <c r="F7" s="4" t="str">
        <f>VLOOKUP(A7,HOP!A:C,3,0)</f>
        <v>2330331</v>
      </c>
      <c r="G7" s="4">
        <f t="shared" si="0"/>
        <v>0</v>
      </c>
      <c r="H7" s="4" t="str">
        <f t="shared" si="1"/>
        <v>，2330331</v>
      </c>
      <c r="I7" s="4" t="str">
        <f>VLOOKUP(A7,HOP!A:T,20,0)</f>
        <v>直连</v>
      </c>
    </row>
    <row r="8" s="4" customFormat="1" hidden="1" spans="1:9">
      <c r="A8" s="4">
        <v>16941123915</v>
      </c>
      <c r="B8" s="5">
        <v>44554</v>
      </c>
      <c r="C8" s="5">
        <v>44555</v>
      </c>
      <c r="D8" s="4">
        <v>482</v>
      </c>
      <c r="E8" s="4" t="str">
        <f>VLOOKUP(A8,HOP!A:L,12,0)</f>
        <v>482.00</v>
      </c>
      <c r="F8" s="4" t="str">
        <f>VLOOKUP(A8,HOP!A:C,3,0)</f>
        <v>2330914</v>
      </c>
      <c r="G8" s="4">
        <f t="shared" si="0"/>
        <v>0</v>
      </c>
      <c r="H8" s="4" t="str">
        <f t="shared" si="1"/>
        <v>，2330914</v>
      </c>
      <c r="I8" s="4" t="str">
        <f>VLOOKUP(A8,HOP!A:T,20,0)</f>
        <v>直连</v>
      </c>
    </row>
    <row r="9" s="4" customFormat="1" hidden="1" spans="1:9">
      <c r="A9" s="4">
        <v>16959082649</v>
      </c>
      <c r="B9" s="5">
        <v>44554</v>
      </c>
      <c r="C9" s="5">
        <v>44555</v>
      </c>
      <c r="D9" s="4">
        <v>125</v>
      </c>
      <c r="E9" s="4" t="str">
        <f>VLOOKUP(A9,HOP!A:L,12,0)</f>
        <v>125.00</v>
      </c>
      <c r="F9" s="4" t="str">
        <f>VLOOKUP(A9,HOP!A:C,3,0)</f>
        <v>2334889</v>
      </c>
      <c r="G9" s="4">
        <f t="shared" si="0"/>
        <v>0</v>
      </c>
      <c r="H9" s="4" t="str">
        <f t="shared" si="1"/>
        <v>，2334889</v>
      </c>
      <c r="I9" s="4" t="str">
        <f>VLOOKUP(A9,HOP!A:T,20,0)</f>
        <v>直连</v>
      </c>
    </row>
    <row r="10" s="4" customFormat="1" hidden="1" spans="1:9">
      <c r="A10" s="4">
        <v>16977492222</v>
      </c>
      <c r="B10" s="5">
        <v>44554</v>
      </c>
      <c r="C10" s="5">
        <v>44555</v>
      </c>
      <c r="D10" s="4">
        <v>1543</v>
      </c>
      <c r="E10" s="4" t="str">
        <f>VLOOKUP(A10,HOP!A:L,12,0)</f>
        <v>1543.00</v>
      </c>
      <c r="F10" s="4" t="str">
        <f>VLOOKUP(A10,HOP!A:C,3,0)</f>
        <v>2339297</v>
      </c>
      <c r="G10" s="4">
        <f t="shared" si="0"/>
        <v>0</v>
      </c>
      <c r="H10" s="4" t="str">
        <f t="shared" si="1"/>
        <v>，2339297</v>
      </c>
      <c r="I10" s="4" t="str">
        <f>VLOOKUP(A10,HOP!A:T,20,0)</f>
        <v>直连</v>
      </c>
    </row>
    <row r="11" s="4" customFormat="1" hidden="1" spans="1:9">
      <c r="A11" s="4">
        <v>16993057542</v>
      </c>
      <c r="B11" s="5">
        <v>44554</v>
      </c>
      <c r="C11" s="5">
        <v>44555</v>
      </c>
      <c r="D11" s="4">
        <v>1387</v>
      </c>
      <c r="E11" s="4" t="str">
        <f>VLOOKUP(A11,HOP!A:L,12,0)</f>
        <v>1387.00</v>
      </c>
      <c r="F11" s="4" t="str">
        <f>VLOOKUP(A11,HOP!A:C,3,0)</f>
        <v>2342490</v>
      </c>
      <c r="G11" s="4">
        <f t="shared" si="0"/>
        <v>0</v>
      </c>
      <c r="H11" s="4" t="str">
        <f t="shared" si="1"/>
        <v>，2342490</v>
      </c>
      <c r="I11" s="4" t="str">
        <f>VLOOKUP(A11,HOP!A:T,20,0)</f>
        <v>直连</v>
      </c>
    </row>
    <row r="12" s="4" customFormat="1" hidden="1" spans="1:9">
      <c r="A12" s="4">
        <v>16995808663</v>
      </c>
      <c r="B12" s="5">
        <v>44554</v>
      </c>
      <c r="C12" s="5">
        <v>44555</v>
      </c>
      <c r="D12" s="4">
        <v>329</v>
      </c>
      <c r="E12" s="4" t="str">
        <f>VLOOKUP(A12,HOP!A:L,12,0)</f>
        <v>329.00</v>
      </c>
      <c r="F12" s="4" t="str">
        <f>VLOOKUP(A12,HOP!A:C,3,0)</f>
        <v>2343145</v>
      </c>
      <c r="G12" s="4">
        <f t="shared" si="0"/>
        <v>0</v>
      </c>
      <c r="H12" s="4" t="str">
        <f t="shared" si="1"/>
        <v>，2343145</v>
      </c>
      <c r="I12" s="4" t="str">
        <f>VLOOKUP(A12,HOP!A:T,20,0)</f>
        <v>直连</v>
      </c>
    </row>
    <row r="13" s="4" customFormat="1" hidden="1" spans="1:9">
      <c r="A13" s="4">
        <v>16999227656</v>
      </c>
      <c r="B13" s="5">
        <v>44554</v>
      </c>
      <c r="C13" s="5">
        <v>44555</v>
      </c>
      <c r="D13" s="4">
        <v>1099</v>
      </c>
      <c r="E13" s="4" t="str">
        <f>VLOOKUP(A13,HOP!A:L,12,0)</f>
        <v>1099.00</v>
      </c>
      <c r="F13" s="4" t="str">
        <f>VLOOKUP(A13,HOP!A:C,3,0)</f>
        <v>2343863</v>
      </c>
      <c r="G13" s="4">
        <f t="shared" si="0"/>
        <v>0</v>
      </c>
      <c r="H13" s="4" t="str">
        <f t="shared" si="1"/>
        <v>，2343863</v>
      </c>
      <c r="I13" s="4" t="str">
        <f>VLOOKUP(A13,HOP!A:T,20,0)</f>
        <v>直连</v>
      </c>
    </row>
    <row r="14" s="4" customFormat="1" hidden="1" spans="1:9">
      <c r="A14" s="4">
        <v>17006537458</v>
      </c>
      <c r="B14" s="5">
        <v>44548</v>
      </c>
      <c r="C14" s="5">
        <v>44555</v>
      </c>
      <c r="D14" s="4">
        <v>3360</v>
      </c>
      <c r="E14" s="4" t="str">
        <f>VLOOKUP(A14,HOP!A:L,12,0)</f>
        <v>3360.00</v>
      </c>
      <c r="F14" s="4" t="str">
        <f>VLOOKUP(A14,HOP!A:C,3,0)</f>
        <v>2345899</v>
      </c>
      <c r="G14" s="4">
        <f t="shared" si="0"/>
        <v>0</v>
      </c>
      <c r="H14" s="4" t="str">
        <f t="shared" si="1"/>
        <v>，2345899</v>
      </c>
      <c r="I14" s="4" t="str">
        <f>VLOOKUP(A14,HOP!A:T,20,0)</f>
        <v>直连</v>
      </c>
    </row>
    <row r="15" s="4" customFormat="1" hidden="1" spans="1:9">
      <c r="A15" s="4">
        <v>17008891049</v>
      </c>
      <c r="B15" s="5">
        <v>44548</v>
      </c>
      <c r="C15" s="5">
        <v>44555</v>
      </c>
      <c r="D15" s="4">
        <v>4298</v>
      </c>
      <c r="E15" s="4" t="str">
        <f>VLOOKUP(A15,HOP!A:L,12,0)</f>
        <v>4298.00</v>
      </c>
      <c r="F15" s="4" t="str">
        <f>VLOOKUP(A15,HOP!A:C,3,0)</f>
        <v>2346078</v>
      </c>
      <c r="G15" s="4">
        <f t="shared" si="0"/>
        <v>0</v>
      </c>
      <c r="H15" s="4" t="str">
        <f t="shared" si="1"/>
        <v>，2346078</v>
      </c>
      <c r="I15" s="4" t="str">
        <f>VLOOKUP(A15,HOP!A:T,20,0)</f>
        <v>直连</v>
      </c>
    </row>
    <row r="16" s="4" customFormat="1" hidden="1" spans="1:9">
      <c r="A16" s="4">
        <v>17010174511</v>
      </c>
      <c r="B16" s="5">
        <v>44550</v>
      </c>
      <c r="C16" s="5">
        <v>44555</v>
      </c>
      <c r="D16" s="4">
        <v>4699</v>
      </c>
      <c r="E16" s="4" t="str">
        <f>VLOOKUP(A16,HOP!A:L,12,0)</f>
        <v>4699.00</v>
      </c>
      <c r="F16" s="4" t="str">
        <f>VLOOKUP(A16,HOP!A:C,3,0)</f>
        <v>2346528</v>
      </c>
      <c r="G16" s="4">
        <f t="shared" si="0"/>
        <v>0</v>
      </c>
      <c r="H16" s="4" t="str">
        <f t="shared" si="1"/>
        <v>，2346528</v>
      </c>
      <c r="I16" s="4" t="str">
        <f>VLOOKUP(A16,HOP!A:T,20,0)</f>
        <v>直连</v>
      </c>
    </row>
    <row r="17" s="4" customFormat="1" hidden="1" spans="1:9">
      <c r="A17" s="4">
        <v>17024718721</v>
      </c>
      <c r="B17" s="5">
        <v>44553</v>
      </c>
      <c r="C17" s="5">
        <v>44555</v>
      </c>
      <c r="D17" s="4">
        <v>2695</v>
      </c>
      <c r="E17" s="4" t="str">
        <f>VLOOKUP(A17,HOP!A:L,12,0)</f>
        <v>2695.00</v>
      </c>
      <c r="F17" s="4" t="str">
        <f>VLOOKUP(A17,HOP!A:C,3,0)</f>
        <v>2349389</v>
      </c>
      <c r="G17" s="4">
        <f t="shared" si="0"/>
        <v>0</v>
      </c>
      <c r="H17" s="4" t="str">
        <f t="shared" si="1"/>
        <v>，2349389</v>
      </c>
      <c r="I17" s="4" t="str">
        <f>VLOOKUP(A17,HOP!A:T,20,0)</f>
        <v>直连</v>
      </c>
    </row>
    <row r="18" s="4" customFormat="1" hidden="1" spans="1:9">
      <c r="A18" s="4">
        <v>17025572350</v>
      </c>
      <c r="B18" s="5">
        <v>44554</v>
      </c>
      <c r="C18" s="5">
        <v>44555</v>
      </c>
      <c r="D18" s="4">
        <v>871</v>
      </c>
      <c r="E18" s="4" t="str">
        <f>VLOOKUP(A18,HOP!A:L,12,0)</f>
        <v>871.00</v>
      </c>
      <c r="F18" s="4" t="str">
        <f>VLOOKUP(A18,HOP!A:C,3,0)</f>
        <v>2349707</v>
      </c>
      <c r="G18" s="4">
        <f t="shared" si="0"/>
        <v>0</v>
      </c>
      <c r="H18" s="4" t="str">
        <f t="shared" si="1"/>
        <v>，2349707</v>
      </c>
      <c r="I18" s="4" t="str">
        <f>VLOOKUP(A18,HOP!A:T,20,0)</f>
        <v>直连</v>
      </c>
    </row>
    <row r="19" s="4" customFormat="1" hidden="1" spans="1:9">
      <c r="A19" s="4">
        <v>17034434910</v>
      </c>
      <c r="B19" s="5">
        <v>44554</v>
      </c>
      <c r="C19" s="5">
        <v>44555</v>
      </c>
      <c r="D19" s="4">
        <v>1591</v>
      </c>
      <c r="E19" s="4" t="str">
        <f>VLOOKUP(A19,HOP!A:L,12,0)</f>
        <v>1591.00</v>
      </c>
      <c r="F19" s="4" t="str">
        <f>VLOOKUP(A19,HOP!A:C,3,0)</f>
        <v>2351706</v>
      </c>
      <c r="G19" s="4">
        <f t="shared" si="0"/>
        <v>0</v>
      </c>
      <c r="H19" s="4" t="str">
        <f t="shared" si="1"/>
        <v>，2351706</v>
      </c>
      <c r="I19" s="4" t="str">
        <f>VLOOKUP(A19,HOP!A:T,20,0)</f>
        <v>直连</v>
      </c>
    </row>
    <row r="20" s="4" customFormat="1" hidden="1" spans="1:9">
      <c r="A20" s="4">
        <v>17034488750</v>
      </c>
      <c r="B20" s="5">
        <v>44554</v>
      </c>
      <c r="C20" s="5">
        <v>44555</v>
      </c>
      <c r="D20" s="4">
        <v>284</v>
      </c>
      <c r="E20" s="4" t="str">
        <f>VLOOKUP(A20,HOP!A:L,12,0)</f>
        <v>284.00</v>
      </c>
      <c r="F20" s="4" t="str">
        <f>VLOOKUP(A20,HOP!A:C,3,0)</f>
        <v>2351739</v>
      </c>
      <c r="G20" s="4">
        <f t="shared" si="0"/>
        <v>0</v>
      </c>
      <c r="H20" s="4" t="str">
        <f t="shared" si="1"/>
        <v>，2351739</v>
      </c>
      <c r="I20" s="4" t="str">
        <f>VLOOKUP(A20,HOP!A:T,20,0)</f>
        <v>直连</v>
      </c>
    </row>
    <row r="21" s="4" customFormat="1" hidden="1" spans="1:9">
      <c r="A21" s="4">
        <v>17034543099</v>
      </c>
      <c r="B21" s="5">
        <v>44554</v>
      </c>
      <c r="C21" s="5">
        <v>44555</v>
      </c>
      <c r="D21" s="4">
        <v>642</v>
      </c>
      <c r="E21" s="4" t="str">
        <f>VLOOKUP(A21,HOP!A:L,12,0)</f>
        <v>642.00</v>
      </c>
      <c r="F21" s="4" t="str">
        <f>VLOOKUP(A21,HOP!A:C,3,0)</f>
        <v>2351785</v>
      </c>
      <c r="G21" s="4">
        <f t="shared" si="0"/>
        <v>0</v>
      </c>
      <c r="H21" s="4" t="str">
        <f t="shared" si="1"/>
        <v>，2351785</v>
      </c>
      <c r="I21" s="4" t="str">
        <f>VLOOKUP(A21,HOP!A:T,20,0)</f>
        <v>直连</v>
      </c>
    </row>
    <row r="22" s="4" customFormat="1" hidden="1" spans="1:9">
      <c r="A22" s="4">
        <v>17034617104</v>
      </c>
      <c r="B22" s="5">
        <v>44554</v>
      </c>
      <c r="C22" s="5">
        <v>44555</v>
      </c>
      <c r="D22" s="4">
        <v>1616</v>
      </c>
      <c r="E22" s="4" t="str">
        <f>VLOOKUP(A22,HOP!A:L,12,0)</f>
        <v>1616.00</v>
      </c>
      <c r="F22" s="4" t="str">
        <f>VLOOKUP(A22,HOP!A:C,3,0)</f>
        <v>2351819</v>
      </c>
      <c r="G22" s="4">
        <f t="shared" si="0"/>
        <v>0</v>
      </c>
      <c r="H22" s="4" t="str">
        <f t="shared" si="1"/>
        <v>，2351819</v>
      </c>
      <c r="I22" s="4" t="str">
        <f>VLOOKUP(A22,HOP!A:T,20,0)</f>
        <v>直连</v>
      </c>
    </row>
    <row r="23" s="4" customFormat="1" hidden="1" spans="1:9">
      <c r="A23" s="4">
        <v>17039578173</v>
      </c>
      <c r="B23" s="5">
        <v>44554</v>
      </c>
      <c r="C23" s="5">
        <v>44555</v>
      </c>
      <c r="D23" s="4">
        <v>335</v>
      </c>
      <c r="E23" s="4" t="str">
        <f>VLOOKUP(A23,HOP!A:L,12,0)</f>
        <v>335.00</v>
      </c>
      <c r="F23" s="4" t="str">
        <f>VLOOKUP(A23,HOP!A:C,3,0)</f>
        <v>2353166</v>
      </c>
      <c r="G23" s="4">
        <f t="shared" si="0"/>
        <v>0</v>
      </c>
      <c r="H23" s="4" t="str">
        <f t="shared" si="1"/>
        <v>，2353166</v>
      </c>
      <c r="I23" s="4" t="str">
        <f>VLOOKUP(A23,HOP!A:T,20,0)</f>
        <v>直连</v>
      </c>
    </row>
    <row r="24" s="4" customFormat="1" hidden="1" spans="1:9">
      <c r="A24" s="4">
        <v>17039862517</v>
      </c>
      <c r="B24" s="5">
        <v>44554</v>
      </c>
      <c r="C24" s="5">
        <v>44555</v>
      </c>
      <c r="D24" s="4">
        <v>321</v>
      </c>
      <c r="E24" s="4" t="str">
        <f>VLOOKUP(A24,HOP!A:L,12,0)</f>
        <v>321.00</v>
      </c>
      <c r="F24" s="4" t="str">
        <f>VLOOKUP(A24,HOP!A:C,3,0)</f>
        <v>2353266</v>
      </c>
      <c r="G24" s="4">
        <f t="shared" si="0"/>
        <v>0</v>
      </c>
      <c r="H24" s="4" t="str">
        <f t="shared" si="1"/>
        <v>，2353266</v>
      </c>
      <c r="I24" s="4" t="str">
        <f>VLOOKUP(A24,HOP!A:T,20,0)</f>
        <v>直连</v>
      </c>
    </row>
    <row r="25" s="4" customFormat="1" hidden="1" spans="1:9">
      <c r="A25" s="4">
        <v>17040450930</v>
      </c>
      <c r="B25" s="5">
        <v>44554</v>
      </c>
      <c r="C25" s="5">
        <v>44555</v>
      </c>
      <c r="D25" s="4">
        <v>1101</v>
      </c>
      <c r="E25" s="4" t="str">
        <f>VLOOKUP(A25,HOP!A:L,12,0)</f>
        <v>1101.00</v>
      </c>
      <c r="F25" s="4" t="str">
        <f>VLOOKUP(A25,HOP!A:C,3,0)</f>
        <v>2353482</v>
      </c>
      <c r="G25" s="4">
        <f t="shared" si="0"/>
        <v>0</v>
      </c>
      <c r="H25" s="4" t="str">
        <f t="shared" si="1"/>
        <v>，2353482</v>
      </c>
      <c r="I25" s="4" t="str">
        <f>VLOOKUP(A25,HOP!A:T,20,0)</f>
        <v>直连</v>
      </c>
    </row>
    <row r="26" s="4" customFormat="1" hidden="1" spans="1:9">
      <c r="A26" s="4">
        <v>17040676845</v>
      </c>
      <c r="B26" s="5">
        <v>44554</v>
      </c>
      <c r="C26" s="5">
        <v>44555</v>
      </c>
      <c r="D26" s="4">
        <v>535</v>
      </c>
      <c r="E26" s="4" t="str">
        <f>VLOOKUP(A26,HOP!A:L,12,0)</f>
        <v>535.00</v>
      </c>
      <c r="F26" s="4" t="str">
        <f>VLOOKUP(A26,HOP!A:C,3,0)</f>
        <v>2353573</v>
      </c>
      <c r="G26" s="4">
        <f t="shared" si="0"/>
        <v>0</v>
      </c>
      <c r="H26" s="4" t="str">
        <f t="shared" si="1"/>
        <v>，2353573</v>
      </c>
      <c r="I26" s="4" t="str">
        <f>VLOOKUP(A26,HOP!A:T,20,0)</f>
        <v>直连</v>
      </c>
    </row>
    <row r="27" s="4" customFormat="1" hidden="1" spans="1:9">
      <c r="A27" s="4">
        <v>17040680561</v>
      </c>
      <c r="B27" s="5">
        <v>44554</v>
      </c>
      <c r="C27" s="5">
        <v>44555</v>
      </c>
      <c r="D27" s="4">
        <v>551</v>
      </c>
      <c r="E27" s="4" t="str">
        <f>VLOOKUP(A27,HOP!A:L,12,0)</f>
        <v>551.00</v>
      </c>
      <c r="F27" s="4" t="str">
        <f>VLOOKUP(A27,HOP!A:C,3,0)</f>
        <v>2353578</v>
      </c>
      <c r="G27" s="4">
        <f t="shared" si="0"/>
        <v>0</v>
      </c>
      <c r="H27" s="4" t="str">
        <f t="shared" si="1"/>
        <v>，2353578</v>
      </c>
      <c r="I27" s="4" t="str">
        <f>VLOOKUP(A27,HOP!A:T,20,0)</f>
        <v>直连</v>
      </c>
    </row>
    <row r="28" s="4" customFormat="1" hidden="1" spans="1:9">
      <c r="A28" s="4">
        <v>17040974115</v>
      </c>
      <c r="B28" s="5">
        <v>44554</v>
      </c>
      <c r="C28" s="5">
        <v>44555</v>
      </c>
      <c r="D28" s="4">
        <v>934</v>
      </c>
      <c r="E28" s="4" t="str">
        <f>VLOOKUP(A28,HOP!A:L,12,0)</f>
        <v>934.00</v>
      </c>
      <c r="F28" s="4" t="str">
        <f>VLOOKUP(A28,HOP!A:C,3,0)</f>
        <v>2353737</v>
      </c>
      <c r="G28" s="4">
        <f t="shared" si="0"/>
        <v>0</v>
      </c>
      <c r="H28" s="4" t="str">
        <f t="shared" si="1"/>
        <v>，2353737</v>
      </c>
      <c r="I28" s="4" t="str">
        <f>VLOOKUP(A28,HOP!A:T,20,0)</f>
        <v>直连</v>
      </c>
    </row>
    <row r="29" s="4" customFormat="1" hidden="1" spans="1:9">
      <c r="A29" s="4">
        <v>17041087037</v>
      </c>
      <c r="B29" s="5">
        <v>44554</v>
      </c>
      <c r="C29" s="5">
        <v>44555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17041602206</v>
      </c>
      <c r="B30" s="5">
        <v>44554</v>
      </c>
      <c r="C30" s="5">
        <v>44555</v>
      </c>
      <c r="D30" s="4">
        <v>442</v>
      </c>
      <c r="E30" s="4" t="str">
        <f>VLOOKUP(A30,HOP!A:L,12,0)</f>
        <v>442.00</v>
      </c>
      <c r="F30" s="4" t="str">
        <f>VLOOKUP(A30,HOP!A:C,3,0)</f>
        <v>2354103</v>
      </c>
      <c r="G30" s="4">
        <f t="shared" si="0"/>
        <v>0</v>
      </c>
      <c r="H30" s="4" t="str">
        <f t="shared" si="1"/>
        <v>，2354103</v>
      </c>
      <c r="I30" s="4" t="str">
        <f>VLOOKUP(A30,HOP!A:T,20,0)</f>
        <v>直连</v>
      </c>
    </row>
    <row r="31" s="4" customFormat="1" hidden="1" spans="1:9">
      <c r="A31" s="4">
        <v>17041600131</v>
      </c>
      <c r="B31" s="5">
        <v>44554</v>
      </c>
      <c r="C31" s="5">
        <v>44555</v>
      </c>
      <c r="D31" s="4">
        <v>1328</v>
      </c>
      <c r="E31" s="4" t="str">
        <f>VLOOKUP(A31,HOP!A:L,12,0)</f>
        <v>1328.00</v>
      </c>
      <c r="F31" s="4" t="str">
        <f>VLOOKUP(A31,HOP!A:C,3,0)</f>
        <v>2354105</v>
      </c>
      <c r="G31" s="4">
        <f t="shared" si="0"/>
        <v>0</v>
      </c>
      <c r="H31" s="4" t="str">
        <f t="shared" si="1"/>
        <v>，2354105</v>
      </c>
      <c r="I31" s="4" t="str">
        <f>VLOOKUP(A31,HOP!A:T,20,0)</f>
        <v>直连</v>
      </c>
    </row>
    <row r="32" s="4" customFormat="1" hidden="1" spans="1:9">
      <c r="A32" s="4">
        <v>17041666558</v>
      </c>
      <c r="B32" s="5">
        <v>44554</v>
      </c>
      <c r="C32" s="5">
        <v>44555</v>
      </c>
      <c r="D32" s="4">
        <v>735</v>
      </c>
      <c r="E32" s="4" t="str">
        <f>VLOOKUP(A32,HOP!A:L,12,0)</f>
        <v>735.00</v>
      </c>
      <c r="F32" s="4" t="str">
        <f>VLOOKUP(A32,HOP!A:C,3,0)</f>
        <v>2354157</v>
      </c>
      <c r="G32" s="4">
        <f t="shared" si="0"/>
        <v>0</v>
      </c>
      <c r="H32" s="4" t="str">
        <f t="shared" si="1"/>
        <v>，2354157</v>
      </c>
      <c r="I32" s="4" t="str">
        <f>VLOOKUP(A32,HOP!A:T,20,0)</f>
        <v>直连</v>
      </c>
    </row>
    <row r="33" s="4" customFormat="1" hidden="1" spans="1:9">
      <c r="A33" s="4">
        <v>17043611870</v>
      </c>
      <c r="B33" s="5">
        <v>44554</v>
      </c>
      <c r="C33" s="5">
        <v>44555</v>
      </c>
      <c r="D33" s="4">
        <v>829</v>
      </c>
      <c r="E33" s="4" t="str">
        <f>VLOOKUP(A33,HOP!A:L,12,0)</f>
        <v>829.00</v>
      </c>
      <c r="F33" s="4" t="str">
        <f>VLOOKUP(A33,HOP!A:C,3,0)</f>
        <v>2354189</v>
      </c>
      <c r="G33" s="4">
        <f t="shared" si="0"/>
        <v>0</v>
      </c>
      <c r="H33" s="4" t="str">
        <f t="shared" si="1"/>
        <v>，2354189</v>
      </c>
      <c r="I33" s="4" t="str">
        <f>VLOOKUP(A33,HOP!A:T,20,0)</f>
        <v>直连</v>
      </c>
    </row>
    <row r="34" s="4" customFormat="1" hidden="1" spans="1:9">
      <c r="A34" s="4">
        <v>17045288843</v>
      </c>
      <c r="B34" s="5">
        <v>44554</v>
      </c>
      <c r="C34" s="5">
        <v>44555</v>
      </c>
      <c r="D34" s="4">
        <v>228</v>
      </c>
      <c r="E34" s="4" t="str">
        <f>VLOOKUP(A34,HOP!A:L,12,0)</f>
        <v>228.00</v>
      </c>
      <c r="F34" s="4" t="str">
        <f>VLOOKUP(A34,HOP!A:C,3,0)</f>
        <v>2354809</v>
      </c>
      <c r="G34" s="4">
        <f t="shared" si="0"/>
        <v>0</v>
      </c>
      <c r="H34" s="4" t="str">
        <f t="shared" si="1"/>
        <v>，2354809</v>
      </c>
      <c r="I34" s="4" t="str">
        <f>VLOOKUP(A34,HOP!A:T,20,0)</f>
        <v>直连</v>
      </c>
    </row>
    <row r="35" s="4" customFormat="1" hidden="1" spans="1:9">
      <c r="A35" s="4">
        <v>17045594551</v>
      </c>
      <c r="B35" s="5">
        <v>44554</v>
      </c>
      <c r="C35" s="5">
        <v>44555</v>
      </c>
      <c r="D35" s="4">
        <v>552</v>
      </c>
      <c r="E35" s="4" t="str">
        <f>VLOOKUP(A35,HOP!A:L,12,0)</f>
        <v>552.00</v>
      </c>
      <c r="F35" s="4" t="str">
        <f>VLOOKUP(A35,HOP!A:C,3,0)</f>
        <v>2354979</v>
      </c>
      <c r="G35" s="4">
        <f t="shared" si="0"/>
        <v>0</v>
      </c>
      <c r="H35" s="4" t="str">
        <f t="shared" si="1"/>
        <v>，2354979</v>
      </c>
      <c r="I35" s="4" t="str">
        <f>VLOOKUP(A35,HOP!A:T,20,0)</f>
        <v>直连</v>
      </c>
    </row>
    <row r="37" spans="4:4">
      <c r="D37" s="4">
        <f>SUM(D2:D36)</f>
        <v>56185</v>
      </c>
    </row>
    <row r="38" spans="4:4">
      <c r="D38" s="4" t="s">
        <v>133</v>
      </c>
    </row>
    <row r="42" spans="1:3">
      <c r="A42" s="4" t="s">
        <v>134</v>
      </c>
      <c r="C42" s="4">
        <v>53785</v>
      </c>
    </row>
    <row r="43" spans="1:3">
      <c r="A43" s="4" t="s">
        <v>135</v>
      </c>
      <c r="C43" s="4">
        <v>2400</v>
      </c>
    </row>
    <row r="44" spans="1:3">
      <c r="A44" s="4" t="s">
        <v>136</v>
      </c>
      <c r="C44" s="4">
        <f>SUBTOTAL(9,C42:C43)</f>
        <v>56185</v>
      </c>
    </row>
  </sheetData>
  <autoFilter ref="A1:XFD38">
    <filterColumn colId="3">
      <filters blank="1">
        <filter val="551"/>
        <filter val="1591"/>
        <filter val="552"/>
        <filter val="2313"/>
        <filter val="2695"/>
        <filter val="1616"/>
        <filter val="4298"/>
        <filter val="1099"/>
        <filter val="4699"/>
        <filter val="3360"/>
        <filter val="321"/>
        <filter val="125"/>
        <filter val="228"/>
        <filter val="1328"/>
        <filter val="329"/>
        <filter val="829"/>
        <filter val="871"/>
        <filter val="934"/>
        <filter val="56185 HKD"/>
        <filter val="335"/>
        <filter val="535"/>
        <filter val="735"/>
        <filter val="13139"/>
        <filter val="2400"/>
        <filter val="1101"/>
        <filter val="442"/>
        <filter val="482"/>
        <filter val="642"/>
        <filter val="1543"/>
        <filter val="284"/>
        <filter val="1885"/>
        <filter val="56185"/>
        <filter val="447"/>
        <filter val="1387"/>
        <filter val="3089"/>
      </filters>
    </filterColumn>
    <filterColumn colId="6">
      <customFilters>
        <customFilter operator="equal" val=""/>
        <customFilter operator="equal" val="2400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3">
        <v>17045594551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154</v>
      </c>
      <c r="G2" s="1" t="s">
        <v>158</v>
      </c>
      <c r="H2" s="1" t="s">
        <v>159</v>
      </c>
      <c r="I2" s="1" t="s">
        <v>160</v>
      </c>
      <c r="J2" s="1" t="s">
        <v>29</v>
      </c>
      <c r="K2" s="1" t="s">
        <v>161</v>
      </c>
      <c r="L2" s="1" t="s">
        <v>161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</row>
    <row r="3" s="1" customFormat="1" spans="1:20">
      <c r="A3" s="3">
        <v>17045288843</v>
      </c>
      <c r="B3" s="1" t="s">
        <v>154</v>
      </c>
      <c r="C3" s="1" t="s">
        <v>169</v>
      </c>
      <c r="D3" s="1" t="s">
        <v>170</v>
      </c>
      <c r="E3" s="1" t="s">
        <v>171</v>
      </c>
      <c r="F3" s="1" t="s">
        <v>154</v>
      </c>
      <c r="G3" s="1" t="s">
        <v>158</v>
      </c>
      <c r="H3" s="1" t="s">
        <v>159</v>
      </c>
      <c r="I3" s="1" t="s">
        <v>172</v>
      </c>
      <c r="J3" s="1" t="s">
        <v>29</v>
      </c>
      <c r="K3" s="1" t="s">
        <v>173</v>
      </c>
      <c r="L3" s="1" t="s">
        <v>173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174</v>
      </c>
      <c r="R3" s="1" t="s">
        <v>166</v>
      </c>
      <c r="S3" s="1" t="s">
        <v>167</v>
      </c>
      <c r="T3" s="1" t="s">
        <v>168</v>
      </c>
    </row>
    <row r="4" s="1" customFormat="1" spans="1:20">
      <c r="A4" s="3">
        <v>17043611870</v>
      </c>
      <c r="B4" s="1" t="s">
        <v>154</v>
      </c>
      <c r="C4" s="1" t="s">
        <v>175</v>
      </c>
      <c r="D4" s="1" t="s">
        <v>176</v>
      </c>
      <c r="E4" s="1" t="s">
        <v>177</v>
      </c>
      <c r="F4" s="1" t="s">
        <v>154</v>
      </c>
      <c r="G4" s="1" t="s">
        <v>158</v>
      </c>
      <c r="H4" s="1" t="s">
        <v>159</v>
      </c>
      <c r="I4" s="1" t="s">
        <v>178</v>
      </c>
      <c r="J4" s="1" t="s">
        <v>29</v>
      </c>
      <c r="K4" s="1" t="s">
        <v>179</v>
      </c>
      <c r="L4" s="1" t="s">
        <v>179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180</v>
      </c>
      <c r="R4" s="1" t="s">
        <v>166</v>
      </c>
      <c r="S4" s="1" t="s">
        <v>167</v>
      </c>
      <c r="T4" s="1" t="s">
        <v>168</v>
      </c>
    </row>
    <row r="5" s="1" customFormat="1" spans="1:20">
      <c r="A5" s="3">
        <v>17041666558</v>
      </c>
      <c r="B5" s="1" t="s">
        <v>154</v>
      </c>
      <c r="C5" s="1" t="s">
        <v>181</v>
      </c>
      <c r="D5" s="1" t="s">
        <v>182</v>
      </c>
      <c r="E5" s="1" t="s">
        <v>183</v>
      </c>
      <c r="F5" s="1" t="s">
        <v>154</v>
      </c>
      <c r="G5" s="1" t="s">
        <v>158</v>
      </c>
      <c r="H5" s="1" t="s">
        <v>159</v>
      </c>
      <c r="I5" s="1" t="s">
        <v>184</v>
      </c>
      <c r="J5" s="1" t="s">
        <v>29</v>
      </c>
      <c r="K5" s="1" t="s">
        <v>185</v>
      </c>
      <c r="L5" s="1" t="s">
        <v>185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186</v>
      </c>
      <c r="R5" s="1" t="s">
        <v>166</v>
      </c>
      <c r="S5" s="1" t="s">
        <v>167</v>
      </c>
      <c r="T5" s="1" t="s">
        <v>168</v>
      </c>
    </row>
    <row r="6" s="1" customFormat="1" spans="1:20">
      <c r="A6" s="3">
        <v>17041600131</v>
      </c>
      <c r="B6" s="1" t="s">
        <v>154</v>
      </c>
      <c r="C6" s="1" t="s">
        <v>187</v>
      </c>
      <c r="D6" s="1" t="s">
        <v>188</v>
      </c>
      <c r="E6" s="1" t="s">
        <v>189</v>
      </c>
      <c r="F6" s="1" t="s">
        <v>154</v>
      </c>
      <c r="G6" s="1" t="s">
        <v>158</v>
      </c>
      <c r="H6" s="1" t="s">
        <v>159</v>
      </c>
      <c r="I6" s="1" t="s">
        <v>190</v>
      </c>
      <c r="J6" s="1" t="s">
        <v>29</v>
      </c>
      <c r="K6" s="1" t="s">
        <v>191</v>
      </c>
      <c r="L6" s="1" t="s">
        <v>191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192</v>
      </c>
      <c r="R6" s="1" t="s">
        <v>166</v>
      </c>
      <c r="S6" s="1" t="s">
        <v>167</v>
      </c>
      <c r="T6" s="1" t="s">
        <v>168</v>
      </c>
    </row>
    <row r="7" s="1" customFormat="1" spans="1:20">
      <c r="A7" s="3">
        <v>17041602206</v>
      </c>
      <c r="B7" s="1" t="s">
        <v>154</v>
      </c>
      <c r="C7" s="1" t="s">
        <v>193</v>
      </c>
      <c r="D7" s="1" t="s">
        <v>194</v>
      </c>
      <c r="E7" s="1" t="s">
        <v>195</v>
      </c>
      <c r="F7" s="1" t="s">
        <v>154</v>
      </c>
      <c r="G7" s="1" t="s">
        <v>158</v>
      </c>
      <c r="H7" s="1" t="s">
        <v>159</v>
      </c>
      <c r="I7" s="1" t="s">
        <v>196</v>
      </c>
      <c r="J7" s="1" t="s">
        <v>29</v>
      </c>
      <c r="K7" s="1" t="s">
        <v>197</v>
      </c>
      <c r="L7" s="1" t="s">
        <v>197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198</v>
      </c>
      <c r="R7" s="1" t="s">
        <v>166</v>
      </c>
      <c r="S7" s="1" t="s">
        <v>167</v>
      </c>
      <c r="T7" s="1" t="s">
        <v>168</v>
      </c>
    </row>
    <row r="8" s="1" customFormat="1" spans="1:20">
      <c r="A8" s="3">
        <v>17040974115</v>
      </c>
      <c r="B8" s="1" t="s">
        <v>154</v>
      </c>
      <c r="C8" s="1" t="s">
        <v>199</v>
      </c>
      <c r="D8" s="1" t="s">
        <v>200</v>
      </c>
      <c r="E8" s="1" t="s">
        <v>201</v>
      </c>
      <c r="F8" s="1" t="s">
        <v>154</v>
      </c>
      <c r="G8" s="1" t="s">
        <v>158</v>
      </c>
      <c r="H8" s="1" t="s">
        <v>159</v>
      </c>
      <c r="I8" s="1" t="s">
        <v>202</v>
      </c>
      <c r="J8" s="1" t="s">
        <v>29</v>
      </c>
      <c r="K8" s="1" t="s">
        <v>203</v>
      </c>
      <c r="L8" s="1" t="s">
        <v>203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204</v>
      </c>
      <c r="R8" s="1" t="s">
        <v>166</v>
      </c>
      <c r="S8" s="1" t="s">
        <v>167</v>
      </c>
      <c r="T8" s="1" t="s">
        <v>168</v>
      </c>
    </row>
    <row r="9" s="1" customFormat="1" spans="1:20">
      <c r="A9" s="3">
        <v>17040680561</v>
      </c>
      <c r="B9" s="1" t="s">
        <v>154</v>
      </c>
      <c r="C9" s="1" t="s">
        <v>205</v>
      </c>
      <c r="D9" s="1" t="s">
        <v>206</v>
      </c>
      <c r="E9" s="1" t="s">
        <v>207</v>
      </c>
      <c r="F9" s="1" t="s">
        <v>154</v>
      </c>
      <c r="G9" s="1" t="s">
        <v>158</v>
      </c>
      <c r="H9" s="1" t="s">
        <v>159</v>
      </c>
      <c r="I9" s="1" t="s">
        <v>208</v>
      </c>
      <c r="J9" s="1" t="s">
        <v>29</v>
      </c>
      <c r="K9" s="1" t="s">
        <v>209</v>
      </c>
      <c r="L9" s="1" t="s">
        <v>209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210</v>
      </c>
      <c r="R9" s="1" t="s">
        <v>166</v>
      </c>
      <c r="S9" s="1" t="s">
        <v>167</v>
      </c>
      <c r="T9" s="1" t="s">
        <v>168</v>
      </c>
    </row>
    <row r="10" s="1" customFormat="1" spans="1:20">
      <c r="A10" s="3">
        <v>17040676845</v>
      </c>
      <c r="B10" s="1" t="s">
        <v>154</v>
      </c>
      <c r="C10" s="1" t="s">
        <v>211</v>
      </c>
      <c r="D10" s="1" t="s">
        <v>212</v>
      </c>
      <c r="E10" s="1" t="s">
        <v>213</v>
      </c>
      <c r="F10" s="1" t="s">
        <v>154</v>
      </c>
      <c r="G10" s="1" t="s">
        <v>158</v>
      </c>
      <c r="H10" s="1" t="s">
        <v>159</v>
      </c>
      <c r="I10" s="1" t="s">
        <v>214</v>
      </c>
      <c r="J10" s="1" t="s">
        <v>29</v>
      </c>
      <c r="K10" s="1" t="s">
        <v>215</v>
      </c>
      <c r="L10" s="1" t="s">
        <v>215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216</v>
      </c>
      <c r="R10" s="1" t="s">
        <v>166</v>
      </c>
      <c r="S10" s="1" t="s">
        <v>167</v>
      </c>
      <c r="T10" s="1" t="s">
        <v>168</v>
      </c>
    </row>
    <row r="11" s="1" customFormat="1" spans="1:20">
      <c r="A11" s="3">
        <v>17040450930</v>
      </c>
      <c r="B11" s="1" t="s">
        <v>154</v>
      </c>
      <c r="C11" s="1" t="s">
        <v>217</v>
      </c>
      <c r="D11" s="1" t="s">
        <v>218</v>
      </c>
      <c r="E11" s="1" t="s">
        <v>219</v>
      </c>
      <c r="F11" s="1" t="s">
        <v>154</v>
      </c>
      <c r="G11" s="1" t="s">
        <v>158</v>
      </c>
      <c r="H11" s="1" t="s">
        <v>159</v>
      </c>
      <c r="I11" s="1" t="s">
        <v>220</v>
      </c>
      <c r="J11" s="1" t="s">
        <v>29</v>
      </c>
      <c r="K11" s="1" t="s">
        <v>221</v>
      </c>
      <c r="L11" s="1" t="s">
        <v>221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222</v>
      </c>
      <c r="R11" s="1" t="s">
        <v>166</v>
      </c>
      <c r="S11" s="1" t="s">
        <v>167</v>
      </c>
      <c r="T11" s="1" t="s">
        <v>168</v>
      </c>
    </row>
    <row r="12" s="1" customFormat="1" spans="1:20">
      <c r="A12" s="3">
        <v>17039862517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154</v>
      </c>
      <c r="G12" s="1" t="s">
        <v>158</v>
      </c>
      <c r="H12" s="1" t="s">
        <v>159</v>
      </c>
      <c r="I12" s="1" t="s">
        <v>227</v>
      </c>
      <c r="J12" s="1" t="s">
        <v>29</v>
      </c>
      <c r="K12" s="1" t="s">
        <v>228</v>
      </c>
      <c r="L12" s="1" t="s">
        <v>228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229</v>
      </c>
      <c r="R12" s="1" t="s">
        <v>166</v>
      </c>
      <c r="S12" s="1" t="s">
        <v>167</v>
      </c>
      <c r="T12" s="1" t="s">
        <v>168</v>
      </c>
    </row>
    <row r="13" s="1" customFormat="1" spans="1:20">
      <c r="A13" s="3">
        <v>17039578173</v>
      </c>
      <c r="B13" s="1" t="s">
        <v>223</v>
      </c>
      <c r="C13" s="1" t="s">
        <v>230</v>
      </c>
      <c r="D13" s="1" t="s">
        <v>231</v>
      </c>
      <c r="E13" s="1" t="s">
        <v>232</v>
      </c>
      <c r="F13" s="1" t="s">
        <v>154</v>
      </c>
      <c r="G13" s="1" t="s">
        <v>158</v>
      </c>
      <c r="H13" s="1" t="s">
        <v>159</v>
      </c>
      <c r="I13" s="1" t="s">
        <v>233</v>
      </c>
      <c r="J13" s="1" t="s">
        <v>29</v>
      </c>
      <c r="K13" s="1" t="s">
        <v>234</v>
      </c>
      <c r="L13" s="1" t="s">
        <v>234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235</v>
      </c>
      <c r="R13" s="1" t="s">
        <v>166</v>
      </c>
      <c r="S13" s="1" t="s">
        <v>167</v>
      </c>
      <c r="T13" s="1" t="s">
        <v>168</v>
      </c>
    </row>
    <row r="14" s="1" customFormat="1" spans="1:20">
      <c r="A14" s="3">
        <v>17034617104</v>
      </c>
      <c r="B14" s="1" t="s">
        <v>223</v>
      </c>
      <c r="C14" s="1" t="s">
        <v>236</v>
      </c>
      <c r="D14" s="1" t="s">
        <v>237</v>
      </c>
      <c r="E14" s="1" t="s">
        <v>238</v>
      </c>
      <c r="F14" s="1" t="s">
        <v>154</v>
      </c>
      <c r="G14" s="1" t="s">
        <v>158</v>
      </c>
      <c r="H14" s="1" t="s">
        <v>159</v>
      </c>
      <c r="I14" s="1" t="s">
        <v>239</v>
      </c>
      <c r="J14" s="1" t="s">
        <v>29</v>
      </c>
      <c r="K14" s="1" t="s">
        <v>240</v>
      </c>
      <c r="L14" s="1" t="s">
        <v>240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241</v>
      </c>
      <c r="R14" s="1" t="s">
        <v>166</v>
      </c>
      <c r="S14" s="1" t="s">
        <v>167</v>
      </c>
      <c r="T14" s="1" t="s">
        <v>168</v>
      </c>
    </row>
    <row r="15" s="1" customFormat="1" spans="1:20">
      <c r="A15" s="3">
        <v>17034543099</v>
      </c>
      <c r="B15" s="1" t="s">
        <v>223</v>
      </c>
      <c r="C15" s="1" t="s">
        <v>242</v>
      </c>
      <c r="D15" s="1" t="s">
        <v>225</v>
      </c>
      <c r="E15" s="1" t="s">
        <v>243</v>
      </c>
      <c r="F15" s="1" t="s">
        <v>154</v>
      </c>
      <c r="G15" s="1" t="s">
        <v>158</v>
      </c>
      <c r="H15" s="1" t="s">
        <v>159</v>
      </c>
      <c r="I15" s="1" t="s">
        <v>244</v>
      </c>
      <c r="J15" s="1" t="s">
        <v>29</v>
      </c>
      <c r="K15" s="1" t="s">
        <v>245</v>
      </c>
      <c r="L15" s="1" t="s">
        <v>245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246</v>
      </c>
      <c r="R15" s="1" t="s">
        <v>166</v>
      </c>
      <c r="S15" s="1" t="s">
        <v>167</v>
      </c>
      <c r="T15" s="1" t="s">
        <v>168</v>
      </c>
    </row>
    <row r="16" s="1" customFormat="1" spans="1:20">
      <c r="A16" s="3">
        <v>17034488750</v>
      </c>
      <c r="B16" s="1" t="s">
        <v>223</v>
      </c>
      <c r="C16" s="1" t="s">
        <v>247</v>
      </c>
      <c r="D16" s="1" t="s">
        <v>248</v>
      </c>
      <c r="E16" s="1" t="s">
        <v>249</v>
      </c>
      <c r="F16" s="1" t="s">
        <v>154</v>
      </c>
      <c r="G16" s="1" t="s">
        <v>158</v>
      </c>
      <c r="H16" s="1" t="s">
        <v>159</v>
      </c>
      <c r="I16" s="1" t="s">
        <v>250</v>
      </c>
      <c r="J16" s="1" t="s">
        <v>29</v>
      </c>
      <c r="K16" s="1" t="s">
        <v>251</v>
      </c>
      <c r="L16" s="1" t="s">
        <v>251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252</v>
      </c>
      <c r="R16" s="1" t="s">
        <v>166</v>
      </c>
      <c r="S16" s="1" t="s">
        <v>167</v>
      </c>
      <c r="T16" s="1" t="s">
        <v>168</v>
      </c>
    </row>
    <row r="17" s="1" customFormat="1" spans="1:20">
      <c r="A17" s="3">
        <v>17034434910</v>
      </c>
      <c r="B17" s="1" t="s">
        <v>223</v>
      </c>
      <c r="C17" s="1" t="s">
        <v>253</v>
      </c>
      <c r="D17" s="1" t="s">
        <v>254</v>
      </c>
      <c r="E17" s="1" t="s">
        <v>255</v>
      </c>
      <c r="F17" s="1" t="s">
        <v>154</v>
      </c>
      <c r="G17" s="1" t="s">
        <v>158</v>
      </c>
      <c r="H17" s="1" t="s">
        <v>159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258</v>
      </c>
      <c r="R17" s="1" t="s">
        <v>166</v>
      </c>
      <c r="S17" s="1" t="s">
        <v>167</v>
      </c>
      <c r="T17" s="1" t="s">
        <v>168</v>
      </c>
    </row>
    <row r="18" s="1" customFormat="1" spans="1:20">
      <c r="A18" s="3">
        <v>17025572350</v>
      </c>
      <c r="B18" s="1" t="s">
        <v>259</v>
      </c>
      <c r="C18" s="1" t="s">
        <v>260</v>
      </c>
      <c r="D18" s="1" t="s">
        <v>261</v>
      </c>
      <c r="E18" s="1" t="s">
        <v>262</v>
      </c>
      <c r="F18" s="1" t="s">
        <v>154</v>
      </c>
      <c r="G18" s="1" t="s">
        <v>158</v>
      </c>
      <c r="H18" s="1" t="s">
        <v>159</v>
      </c>
      <c r="I18" s="1" t="s">
        <v>263</v>
      </c>
      <c r="J18" s="1" t="s">
        <v>29</v>
      </c>
      <c r="K18" s="1" t="s">
        <v>264</v>
      </c>
      <c r="L18" s="1" t="s">
        <v>264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265</v>
      </c>
      <c r="R18" s="1" t="s">
        <v>166</v>
      </c>
      <c r="S18" s="1" t="s">
        <v>167</v>
      </c>
      <c r="T18" s="1" t="s">
        <v>168</v>
      </c>
    </row>
    <row r="19" s="1" customFormat="1" spans="1:20">
      <c r="A19" s="3">
        <v>17024718721</v>
      </c>
      <c r="B19" s="1" t="s">
        <v>259</v>
      </c>
      <c r="C19" s="1" t="s">
        <v>266</v>
      </c>
      <c r="D19" s="1" t="s">
        <v>267</v>
      </c>
      <c r="E19" s="1" t="s">
        <v>268</v>
      </c>
      <c r="F19" s="1" t="s">
        <v>223</v>
      </c>
      <c r="G19" s="1" t="s">
        <v>158</v>
      </c>
      <c r="H19" s="1" t="s">
        <v>159</v>
      </c>
      <c r="I19" s="1" t="s">
        <v>269</v>
      </c>
      <c r="J19" s="1" t="s">
        <v>29</v>
      </c>
      <c r="K19" s="1" t="s">
        <v>270</v>
      </c>
      <c r="L19" s="1" t="s">
        <v>270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271</v>
      </c>
      <c r="R19" s="1" t="s">
        <v>166</v>
      </c>
      <c r="S19" s="1" t="s">
        <v>167</v>
      </c>
      <c r="T19" s="1" t="s">
        <v>168</v>
      </c>
    </row>
    <row r="20" s="1" customFormat="1" spans="1:20">
      <c r="A20" s="3">
        <v>17010174511</v>
      </c>
      <c r="B20" s="1" t="s">
        <v>272</v>
      </c>
      <c r="C20" s="1" t="s">
        <v>273</v>
      </c>
      <c r="D20" s="1" t="s">
        <v>274</v>
      </c>
      <c r="E20" s="1" t="s">
        <v>275</v>
      </c>
      <c r="F20" s="1" t="s">
        <v>276</v>
      </c>
      <c r="G20" s="1" t="s">
        <v>158</v>
      </c>
      <c r="H20" s="1" t="s">
        <v>159</v>
      </c>
      <c r="I20" s="1" t="s">
        <v>277</v>
      </c>
      <c r="J20" s="1" t="s">
        <v>29</v>
      </c>
      <c r="K20" s="1" t="s">
        <v>278</v>
      </c>
      <c r="L20" s="1" t="s">
        <v>278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279</v>
      </c>
      <c r="R20" s="1" t="s">
        <v>166</v>
      </c>
      <c r="S20" s="1" t="s">
        <v>167</v>
      </c>
      <c r="T20" s="1" t="s">
        <v>168</v>
      </c>
    </row>
    <row r="21" s="1" customFormat="1" spans="1:20">
      <c r="A21" s="3">
        <v>17008891049</v>
      </c>
      <c r="B21" s="1" t="s">
        <v>272</v>
      </c>
      <c r="C21" s="1" t="s">
        <v>280</v>
      </c>
      <c r="D21" s="1" t="s">
        <v>281</v>
      </c>
      <c r="E21" s="1" t="s">
        <v>282</v>
      </c>
      <c r="F21" s="1" t="s">
        <v>272</v>
      </c>
      <c r="G21" s="1" t="s">
        <v>158</v>
      </c>
      <c r="H21" s="1" t="s">
        <v>159</v>
      </c>
      <c r="I21" s="1" t="s">
        <v>283</v>
      </c>
      <c r="J21" s="1" t="s">
        <v>29</v>
      </c>
      <c r="K21" s="1" t="s">
        <v>284</v>
      </c>
      <c r="L21" s="1" t="s">
        <v>284</v>
      </c>
      <c r="M21" s="1" t="s">
        <v>162</v>
      </c>
      <c r="N21" s="1" t="s">
        <v>162</v>
      </c>
      <c r="O21" s="1" t="s">
        <v>163</v>
      </c>
      <c r="P21" s="1" t="s">
        <v>164</v>
      </c>
      <c r="Q21" s="1" t="s">
        <v>285</v>
      </c>
      <c r="R21" s="1" t="s">
        <v>166</v>
      </c>
      <c r="S21" s="1" t="s">
        <v>167</v>
      </c>
      <c r="T21" s="1" t="s">
        <v>168</v>
      </c>
    </row>
    <row r="22" s="1" customFormat="1" spans="1:20">
      <c r="A22" s="3">
        <v>17006537458</v>
      </c>
      <c r="B22" s="1" t="s">
        <v>272</v>
      </c>
      <c r="C22" s="1" t="s">
        <v>286</v>
      </c>
      <c r="D22" s="1" t="s">
        <v>287</v>
      </c>
      <c r="E22" s="1" t="s">
        <v>288</v>
      </c>
      <c r="F22" s="1" t="s">
        <v>272</v>
      </c>
      <c r="G22" s="1" t="s">
        <v>158</v>
      </c>
      <c r="H22" s="1" t="s">
        <v>159</v>
      </c>
      <c r="I22" s="1" t="s">
        <v>289</v>
      </c>
      <c r="J22" s="1" t="s">
        <v>29</v>
      </c>
      <c r="K22" s="1" t="s">
        <v>290</v>
      </c>
      <c r="L22" s="1" t="s">
        <v>290</v>
      </c>
      <c r="M22" s="1" t="s">
        <v>162</v>
      </c>
      <c r="N22" s="1" t="s">
        <v>162</v>
      </c>
      <c r="O22" s="1" t="s">
        <v>163</v>
      </c>
      <c r="P22" s="1" t="s">
        <v>164</v>
      </c>
      <c r="Q22" s="1" t="s">
        <v>291</v>
      </c>
      <c r="R22" s="1" t="s">
        <v>166</v>
      </c>
      <c r="S22" s="1" t="s">
        <v>167</v>
      </c>
      <c r="T22" s="1" t="s">
        <v>168</v>
      </c>
    </row>
    <row r="23" s="1" customFormat="1" spans="1:20">
      <c r="A23" s="3">
        <v>16999227656</v>
      </c>
      <c r="B23" s="1" t="s">
        <v>292</v>
      </c>
      <c r="C23" s="1" t="s">
        <v>293</v>
      </c>
      <c r="D23" s="1" t="s">
        <v>294</v>
      </c>
      <c r="E23" s="1" t="s">
        <v>295</v>
      </c>
      <c r="F23" s="1" t="s">
        <v>154</v>
      </c>
      <c r="G23" s="1" t="s">
        <v>158</v>
      </c>
      <c r="H23" s="1" t="s">
        <v>159</v>
      </c>
      <c r="I23" s="1" t="s">
        <v>296</v>
      </c>
      <c r="J23" s="1" t="s">
        <v>29</v>
      </c>
      <c r="K23" s="1" t="s">
        <v>297</v>
      </c>
      <c r="L23" s="1" t="s">
        <v>297</v>
      </c>
      <c r="M23" s="1" t="s">
        <v>162</v>
      </c>
      <c r="N23" s="1" t="s">
        <v>162</v>
      </c>
      <c r="O23" s="1" t="s">
        <v>163</v>
      </c>
      <c r="P23" s="1" t="s">
        <v>164</v>
      </c>
      <c r="Q23" s="1" t="s">
        <v>298</v>
      </c>
      <c r="R23" s="1" t="s">
        <v>166</v>
      </c>
      <c r="S23" s="1" t="s">
        <v>167</v>
      </c>
      <c r="T23" s="1" t="s">
        <v>168</v>
      </c>
    </row>
    <row r="24" s="1" customFormat="1" spans="1:20">
      <c r="A24" s="3">
        <v>16995808663</v>
      </c>
      <c r="B24" s="1" t="s">
        <v>299</v>
      </c>
      <c r="C24" s="1" t="s">
        <v>300</v>
      </c>
      <c r="D24" s="1" t="s">
        <v>301</v>
      </c>
      <c r="E24" s="1" t="s">
        <v>302</v>
      </c>
      <c r="F24" s="1" t="s">
        <v>154</v>
      </c>
      <c r="G24" s="1" t="s">
        <v>158</v>
      </c>
      <c r="H24" s="1" t="s">
        <v>159</v>
      </c>
      <c r="I24" s="1" t="s">
        <v>303</v>
      </c>
      <c r="J24" s="1" t="s">
        <v>29</v>
      </c>
      <c r="K24" s="1" t="s">
        <v>304</v>
      </c>
      <c r="L24" s="1" t="s">
        <v>304</v>
      </c>
      <c r="M24" s="1" t="s">
        <v>162</v>
      </c>
      <c r="N24" s="1" t="s">
        <v>162</v>
      </c>
      <c r="O24" s="1" t="s">
        <v>163</v>
      </c>
      <c r="P24" s="1" t="s">
        <v>164</v>
      </c>
      <c r="Q24" s="1" t="s">
        <v>305</v>
      </c>
      <c r="R24" s="1" t="s">
        <v>166</v>
      </c>
      <c r="S24" s="1" t="s">
        <v>167</v>
      </c>
      <c r="T24" s="1" t="s">
        <v>168</v>
      </c>
    </row>
    <row r="25" s="1" customFormat="1" spans="1:20">
      <c r="A25" s="3">
        <v>16993057542</v>
      </c>
      <c r="B25" s="1" t="s">
        <v>299</v>
      </c>
      <c r="C25" s="1" t="s">
        <v>306</v>
      </c>
      <c r="D25" s="1" t="s">
        <v>254</v>
      </c>
      <c r="E25" s="1" t="s">
        <v>307</v>
      </c>
      <c r="F25" s="1" t="s">
        <v>154</v>
      </c>
      <c r="G25" s="1" t="s">
        <v>158</v>
      </c>
      <c r="H25" s="1" t="s">
        <v>159</v>
      </c>
      <c r="I25" s="1" t="s">
        <v>308</v>
      </c>
      <c r="J25" s="1" t="s">
        <v>29</v>
      </c>
      <c r="K25" s="1" t="s">
        <v>309</v>
      </c>
      <c r="L25" s="1" t="s">
        <v>309</v>
      </c>
      <c r="M25" s="1" t="s">
        <v>162</v>
      </c>
      <c r="N25" s="1" t="s">
        <v>162</v>
      </c>
      <c r="O25" s="1" t="s">
        <v>163</v>
      </c>
      <c r="P25" s="1" t="s">
        <v>164</v>
      </c>
      <c r="Q25" s="1" t="s">
        <v>310</v>
      </c>
      <c r="R25" s="1" t="s">
        <v>166</v>
      </c>
      <c r="S25" s="1" t="s">
        <v>167</v>
      </c>
      <c r="T25" s="1" t="s">
        <v>168</v>
      </c>
    </row>
    <row r="26" s="1" customFormat="1" spans="1:20">
      <c r="A26" s="3">
        <v>16977492222</v>
      </c>
      <c r="B26" s="1" t="s">
        <v>311</v>
      </c>
      <c r="C26" s="1" t="s">
        <v>312</v>
      </c>
      <c r="D26" s="1" t="s">
        <v>313</v>
      </c>
      <c r="E26" s="1" t="s">
        <v>314</v>
      </c>
      <c r="F26" s="1" t="s">
        <v>154</v>
      </c>
      <c r="G26" s="1" t="s">
        <v>158</v>
      </c>
      <c r="H26" s="1" t="s">
        <v>159</v>
      </c>
      <c r="I26" s="1" t="s">
        <v>315</v>
      </c>
      <c r="J26" s="1" t="s">
        <v>29</v>
      </c>
      <c r="K26" s="1" t="s">
        <v>316</v>
      </c>
      <c r="L26" s="1" t="s">
        <v>316</v>
      </c>
      <c r="M26" s="1" t="s">
        <v>162</v>
      </c>
      <c r="N26" s="1" t="s">
        <v>162</v>
      </c>
      <c r="O26" s="1" t="s">
        <v>163</v>
      </c>
      <c r="P26" s="1" t="s">
        <v>164</v>
      </c>
      <c r="Q26" s="1" t="s">
        <v>317</v>
      </c>
      <c r="R26" s="1" t="s">
        <v>166</v>
      </c>
      <c r="S26" s="1" t="s">
        <v>167</v>
      </c>
      <c r="T26" s="1" t="s">
        <v>168</v>
      </c>
    </row>
    <row r="27" s="1" customFormat="1" spans="1:20">
      <c r="A27" s="3">
        <v>16959082649</v>
      </c>
      <c r="B27" s="1" t="s">
        <v>318</v>
      </c>
      <c r="C27" s="1" t="s">
        <v>319</v>
      </c>
      <c r="D27" s="1" t="s">
        <v>320</v>
      </c>
      <c r="E27" s="1" t="s">
        <v>321</v>
      </c>
      <c r="F27" s="1" t="s">
        <v>154</v>
      </c>
      <c r="G27" s="1" t="s">
        <v>158</v>
      </c>
      <c r="H27" s="1" t="s">
        <v>159</v>
      </c>
      <c r="I27" s="1" t="s">
        <v>322</v>
      </c>
      <c r="J27" s="1" t="s">
        <v>29</v>
      </c>
      <c r="K27" s="1" t="s">
        <v>323</v>
      </c>
      <c r="L27" s="1" t="s">
        <v>323</v>
      </c>
      <c r="M27" s="1" t="s">
        <v>162</v>
      </c>
      <c r="N27" s="1" t="s">
        <v>162</v>
      </c>
      <c r="O27" s="1" t="s">
        <v>163</v>
      </c>
      <c r="P27" s="1" t="s">
        <v>164</v>
      </c>
      <c r="Q27" s="1" t="s">
        <v>324</v>
      </c>
      <c r="R27" s="1" t="s">
        <v>166</v>
      </c>
      <c r="S27" s="1" t="s">
        <v>167</v>
      </c>
      <c r="T27" s="1" t="s">
        <v>168</v>
      </c>
    </row>
    <row r="28" s="1" customFormat="1" spans="1:20">
      <c r="A28" s="3">
        <v>16941123915</v>
      </c>
      <c r="B28" s="1" t="s">
        <v>325</v>
      </c>
      <c r="C28" s="1" t="s">
        <v>326</v>
      </c>
      <c r="D28" s="1" t="s">
        <v>327</v>
      </c>
      <c r="E28" s="1" t="s">
        <v>328</v>
      </c>
      <c r="F28" s="1" t="s">
        <v>154</v>
      </c>
      <c r="G28" s="1" t="s">
        <v>158</v>
      </c>
      <c r="H28" s="1" t="s">
        <v>159</v>
      </c>
      <c r="I28" s="1" t="s">
        <v>329</v>
      </c>
      <c r="J28" s="1" t="s">
        <v>29</v>
      </c>
      <c r="K28" s="1" t="s">
        <v>330</v>
      </c>
      <c r="L28" s="1" t="s">
        <v>330</v>
      </c>
      <c r="M28" s="1" t="s">
        <v>162</v>
      </c>
      <c r="N28" s="1" t="s">
        <v>162</v>
      </c>
      <c r="O28" s="1" t="s">
        <v>163</v>
      </c>
      <c r="P28" s="1" t="s">
        <v>164</v>
      </c>
      <c r="Q28" s="1" t="s">
        <v>331</v>
      </c>
      <c r="R28" s="1" t="s">
        <v>166</v>
      </c>
      <c r="S28" s="1" t="s">
        <v>167</v>
      </c>
      <c r="T28" s="1" t="s">
        <v>168</v>
      </c>
    </row>
    <row r="29" s="1" customFormat="1" spans="1:20">
      <c r="A29" s="3">
        <v>16940034056</v>
      </c>
      <c r="B29" s="1" t="s">
        <v>325</v>
      </c>
      <c r="C29" s="1" t="s">
        <v>332</v>
      </c>
      <c r="D29" s="1" t="s">
        <v>333</v>
      </c>
      <c r="E29" s="1" t="s">
        <v>334</v>
      </c>
      <c r="F29" s="1" t="s">
        <v>335</v>
      </c>
      <c r="G29" s="1" t="s">
        <v>158</v>
      </c>
      <c r="H29" s="1" t="s">
        <v>159</v>
      </c>
      <c r="I29" s="1" t="s">
        <v>336</v>
      </c>
      <c r="J29" s="1" t="s">
        <v>29</v>
      </c>
      <c r="K29" s="1" t="s">
        <v>337</v>
      </c>
      <c r="L29" s="1" t="s">
        <v>337</v>
      </c>
      <c r="M29" s="1" t="s">
        <v>162</v>
      </c>
      <c r="N29" s="1" t="s">
        <v>162</v>
      </c>
      <c r="O29" s="1" t="s">
        <v>163</v>
      </c>
      <c r="P29" s="1" t="s">
        <v>164</v>
      </c>
      <c r="Q29" s="1" t="s">
        <v>338</v>
      </c>
      <c r="R29" s="1" t="s">
        <v>166</v>
      </c>
      <c r="S29" s="1" t="s">
        <v>167</v>
      </c>
      <c r="T29" s="1" t="s">
        <v>168</v>
      </c>
    </row>
    <row r="30" s="1" customFormat="1" spans="1:20">
      <c r="A30" s="3">
        <v>16933203474</v>
      </c>
      <c r="B30" s="1" t="s">
        <v>339</v>
      </c>
      <c r="C30" s="1" t="s">
        <v>340</v>
      </c>
      <c r="D30" s="1" t="s">
        <v>341</v>
      </c>
      <c r="E30" s="1" t="s">
        <v>342</v>
      </c>
      <c r="F30" s="1" t="s">
        <v>223</v>
      </c>
      <c r="G30" s="1" t="s">
        <v>158</v>
      </c>
      <c r="H30" s="1" t="s">
        <v>159</v>
      </c>
      <c r="I30" s="1" t="s">
        <v>343</v>
      </c>
      <c r="J30" s="1" t="s">
        <v>29</v>
      </c>
      <c r="K30" s="1" t="s">
        <v>344</v>
      </c>
      <c r="L30" s="1" t="s">
        <v>163</v>
      </c>
      <c r="M30" s="1" t="s">
        <v>345</v>
      </c>
      <c r="N30" s="1" t="s">
        <v>346</v>
      </c>
      <c r="O30" s="1" t="s">
        <v>163</v>
      </c>
      <c r="P30" s="1" t="s">
        <v>164</v>
      </c>
      <c r="Q30" s="1" t="s">
        <v>347</v>
      </c>
      <c r="R30" s="1" t="s">
        <v>166</v>
      </c>
      <c r="S30" s="1" t="s">
        <v>167</v>
      </c>
      <c r="T30" s="1" t="s">
        <v>168</v>
      </c>
    </row>
    <row r="31" s="1" customFormat="1" spans="1:20">
      <c r="A31" s="3">
        <v>16933172760</v>
      </c>
      <c r="B31" s="1" t="s">
        <v>339</v>
      </c>
      <c r="C31" s="1" t="s">
        <v>348</v>
      </c>
      <c r="D31" s="1" t="s">
        <v>349</v>
      </c>
      <c r="E31" s="1" t="s">
        <v>350</v>
      </c>
      <c r="F31" s="1" t="s">
        <v>272</v>
      </c>
      <c r="G31" s="1" t="s">
        <v>158</v>
      </c>
      <c r="H31" s="1" t="s">
        <v>159</v>
      </c>
      <c r="I31" s="1" t="s">
        <v>351</v>
      </c>
      <c r="J31" s="1" t="s">
        <v>29</v>
      </c>
      <c r="K31" s="1" t="s">
        <v>352</v>
      </c>
      <c r="L31" s="1" t="s">
        <v>352</v>
      </c>
      <c r="M31" s="1" t="s">
        <v>162</v>
      </c>
      <c r="N31" s="1" t="s">
        <v>162</v>
      </c>
      <c r="O31" s="1" t="s">
        <v>163</v>
      </c>
      <c r="P31" s="1" t="s">
        <v>164</v>
      </c>
      <c r="Q31" s="1" t="s">
        <v>353</v>
      </c>
      <c r="R31" s="1" t="s">
        <v>166</v>
      </c>
      <c r="S31" s="1" t="s">
        <v>167</v>
      </c>
      <c r="T31" s="1" t="s">
        <v>168</v>
      </c>
    </row>
    <row r="32" s="1" customFormat="1" spans="1:20">
      <c r="A32" s="3">
        <v>16866199922</v>
      </c>
      <c r="B32" s="1" t="s">
        <v>354</v>
      </c>
      <c r="C32" s="1" t="s">
        <v>355</v>
      </c>
      <c r="D32" s="1" t="s">
        <v>356</v>
      </c>
      <c r="E32" s="1" t="s">
        <v>357</v>
      </c>
      <c r="F32" s="1" t="s">
        <v>154</v>
      </c>
      <c r="G32" s="1" t="s">
        <v>158</v>
      </c>
      <c r="H32" s="1" t="s">
        <v>159</v>
      </c>
      <c r="I32" s="1" t="s">
        <v>358</v>
      </c>
      <c r="J32" s="1" t="s">
        <v>29</v>
      </c>
      <c r="K32" s="1" t="s">
        <v>359</v>
      </c>
      <c r="L32" s="1" t="s">
        <v>359</v>
      </c>
      <c r="M32" s="1" t="s">
        <v>162</v>
      </c>
      <c r="N32" s="1" t="s">
        <v>162</v>
      </c>
      <c r="O32" s="1" t="s">
        <v>163</v>
      </c>
      <c r="P32" s="1" t="s">
        <v>164</v>
      </c>
      <c r="Q32" s="1" t="s">
        <v>360</v>
      </c>
      <c r="R32" s="1" t="s">
        <v>166</v>
      </c>
      <c r="S32" s="1" t="s">
        <v>167</v>
      </c>
      <c r="T32" s="1" t="s">
        <v>168</v>
      </c>
    </row>
    <row r="33" s="1" customFormat="1" spans="1:20">
      <c r="A33" s="3">
        <v>16748673070</v>
      </c>
      <c r="B33" s="1" t="s">
        <v>361</v>
      </c>
      <c r="C33" s="1" t="s">
        <v>362</v>
      </c>
      <c r="D33" s="1" t="s">
        <v>363</v>
      </c>
      <c r="E33" s="1" t="s">
        <v>364</v>
      </c>
      <c r="F33" s="1" t="s">
        <v>335</v>
      </c>
      <c r="G33" s="1" t="s">
        <v>158</v>
      </c>
      <c r="H33" s="1" t="s">
        <v>159</v>
      </c>
      <c r="I33" s="1" t="s">
        <v>365</v>
      </c>
      <c r="J33" s="1" t="s">
        <v>29</v>
      </c>
      <c r="K33" s="1" t="s">
        <v>366</v>
      </c>
      <c r="L33" s="1" t="s">
        <v>366</v>
      </c>
      <c r="M33" s="1" t="s">
        <v>162</v>
      </c>
      <c r="N33" s="1" t="s">
        <v>162</v>
      </c>
      <c r="O33" s="1" t="s">
        <v>163</v>
      </c>
      <c r="P33" s="1" t="s">
        <v>164</v>
      </c>
      <c r="Q33" s="1" t="s">
        <v>367</v>
      </c>
      <c r="R33" s="1" t="s">
        <v>166</v>
      </c>
      <c r="S33" s="1" t="s">
        <v>167</v>
      </c>
      <c r="T33" s="1" t="s">
        <v>168</v>
      </c>
    </row>
    <row r="34" s="1" customFormat="1" spans="1:20">
      <c r="A34" s="3">
        <v>16670624689</v>
      </c>
      <c r="B34" s="1" t="s">
        <v>368</v>
      </c>
      <c r="C34" s="1" t="s">
        <v>369</v>
      </c>
      <c r="D34" s="1" t="s">
        <v>333</v>
      </c>
      <c r="E34" s="1" t="s">
        <v>370</v>
      </c>
      <c r="F34" s="1" t="s">
        <v>259</v>
      </c>
      <c r="G34" s="1" t="s">
        <v>158</v>
      </c>
      <c r="H34" s="1" t="s">
        <v>159</v>
      </c>
      <c r="I34" s="1" t="s">
        <v>371</v>
      </c>
      <c r="J34" s="1" t="s">
        <v>29</v>
      </c>
      <c r="K34" s="1" t="s">
        <v>372</v>
      </c>
      <c r="L34" s="1" t="s">
        <v>372</v>
      </c>
      <c r="M34" s="1" t="s">
        <v>162</v>
      </c>
      <c r="N34" s="1" t="s">
        <v>162</v>
      </c>
      <c r="O34" s="1" t="s">
        <v>163</v>
      </c>
      <c r="P34" s="1" t="s">
        <v>164</v>
      </c>
      <c r="Q34" s="1" t="s">
        <v>373</v>
      </c>
      <c r="R34" s="1" t="s">
        <v>166</v>
      </c>
      <c r="S34" s="1" t="s">
        <v>167</v>
      </c>
      <c r="T34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2021-12-28T02:09:14Z</dcterms:created>
  <dcterms:modified xsi:type="dcterms:W3CDTF">2021-12-28T02:16:28Z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47877F45195C4D08B59116995F8405E1</vt:lpwstr>
  </property>
  <property fmtid="{D5CDD505-2E9C-101B-9397-08002B2CF9AE}" pid="3" name="KSOProductBuildVer">
    <vt:lpwstr>2052-11.1.0.11194</vt:lpwstr>
  </property>
</Properties>
</file>