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<sst xmlns="http://schemas.openxmlformats.org/spreadsheetml/2006/main" count="1142" uniqueCount="316">
  <si>
    <t>去哪儿网酒店预付对账单</t>
  </si>
  <si>
    <t>供应商名称：</t>
  </si>
  <si>
    <t>遇见时光</t>
  </si>
  <si>
    <t>结算周期：</t>
  </si>
  <si>
    <t>2021-12-27至2021-12-28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</si>
  <si>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</si>
  <si>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</si>
  <si>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</si>
  <si>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</si>
  <si>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</si>
  <si>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</si>
  <si>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</si>
  <si>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</si>
  <si>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</si>
  <si>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</si>
  <si>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</si>
  <si>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</si>
  <si>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</si>
  <si>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</si>
  <si>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</si>
  <si>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¥6,681.00</t>
  </si>
  <si>
    <t>¥855.00</t>
  </si>
  <si>
    <t>-¥304.00</t>
  </si>
  <si>
    <t>¥5,522.00</t>
  </si>
  <si>
    <t>分类信息</t>
  </si>
  <si>
    <t>业务类型</t>
  </si>
  <si>
    <t>酒店预付（点击查看明细）</t>
  </si>
  <si>
    <t>¥5,826.00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</si>
  <si>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</si>
  <si>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</si>
  <si>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</si>
  <si>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</si>
  <si>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</si>
  <si>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</si>
  <si>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</si>
  <si>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</si>
  <si>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</si>
  <si>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</si>
  <si>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</si>
  <si>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</si>
  <si>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</si>
  <si>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</si>
  <si>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</si>
  <si>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</si>
  <si>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</si>
  <si>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</si>
  <si>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</si>
  <si>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</si>
  <si>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</si>
  <si>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</si>
  <si>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</si>
  <si>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</si>
  <si>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</si>
  <si>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</si>
  <si>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</si>
  <si>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</si>
  <si>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</si>
  <si>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</si>
  <si>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</si>
  <si>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</si>
  <si>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</si>
  <si>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</si>
  <si>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</si>
  <si>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</si>
  <si>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</si>
  <si>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</si>
  <si>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</si>
  <si>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</si>
  <si>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</si>
  <si>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</si>
  <si>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</si>
  <si>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102856665177</t>
  </si>
  <si>
    <t>酒店预付</t>
  </si>
  <si>
    <t>否</t>
  </si>
  <si>
    <t>普通</t>
  </si>
  <si>
    <t>268932878</t>
  </si>
  <si>
    <t>如家·neo(上海南京路步行街黄河路店)</t>
  </si>
  <si>
    <t>1616855</t>
  </si>
  <si>
    <t>卢隆凤</t>
  </si>
  <si>
    <t>2021-12-24</t>
  </si>
  <si>
    <t>2021-12-26</t>
  </si>
  <si>
    <t>2021-12-28</t>
  </si>
  <si>
    <t>¥378.00</t>
  </si>
  <si>
    <t>¥50.00</t>
  </si>
  <si>
    <t>¥328.00</t>
  </si>
  <si>
    <t>全新大床房B(无窗)</t>
  </si>
  <si>
    <t>WEBSITE</t>
  </si>
  <si>
    <t>102857662932</t>
  </si>
  <si>
    <t>389889063</t>
  </si>
  <si>
    <t>黄姚东潭岭客栈</t>
  </si>
  <si>
    <t>孙亚萍</t>
  </si>
  <si>
    <t>2021-12-25</t>
  </si>
  <si>
    <t>2021-12-27</t>
  </si>
  <si>
    <t>¥226.00</t>
  </si>
  <si>
    <t>¥30.00</t>
  </si>
  <si>
    <t>¥196.00</t>
  </si>
  <si>
    <t>画堂春</t>
  </si>
  <si>
    <t>102858575149</t>
  </si>
  <si>
    <t>284946733</t>
  </si>
  <si>
    <t>维也纳国际酒店(佛山南海和顺店)</t>
  </si>
  <si>
    <t>庞准</t>
  </si>
  <si>
    <t>¥195.00</t>
  </si>
  <si>
    <t>标准大床房</t>
  </si>
  <si>
    <t>102859082217</t>
  </si>
  <si>
    <t>284944885</t>
  </si>
  <si>
    <t>维也纳酒店(分宜店)</t>
  </si>
  <si>
    <t>芦雪枚</t>
  </si>
  <si>
    <t>¥202.00</t>
  </si>
  <si>
    <t>¥27.00</t>
  </si>
  <si>
    <t>¥175.00</t>
  </si>
  <si>
    <t>102859268979</t>
  </si>
  <si>
    <t>298087318</t>
  </si>
  <si>
    <t>如家酒店(海城火车站店)</t>
  </si>
  <si>
    <t>于海</t>
  </si>
  <si>
    <t>¥119.00</t>
  </si>
  <si>
    <t>¥16.00</t>
  </si>
  <si>
    <t>¥103.00</t>
  </si>
  <si>
    <t>标准双床房</t>
  </si>
  <si>
    <t>102859485631</t>
  </si>
  <si>
    <t>294441211</t>
  </si>
  <si>
    <t>贝壳酒店(开鲁世纪广场店)</t>
  </si>
  <si>
    <t>亚森·艾买提</t>
  </si>
  <si>
    <t>¥157.00</t>
  </si>
  <si>
    <t>¥21.00</t>
  </si>
  <si>
    <t>¥136.00</t>
  </si>
  <si>
    <t>商务双床房</t>
  </si>
  <si>
    <t>102859498865</t>
  </si>
  <si>
    <t>296997013</t>
  </si>
  <si>
    <t>三亚未名湖公园希尔顿欢朋酒店</t>
  </si>
  <si>
    <t>黄林</t>
  </si>
  <si>
    <t>¥617.00</t>
  </si>
  <si>
    <t>¥81.00</t>
  </si>
  <si>
    <t>¥536.00</t>
  </si>
  <si>
    <t>高级大床房</t>
  </si>
  <si>
    <t>102859526709</t>
  </si>
  <si>
    <t>289058188</t>
  </si>
  <si>
    <t>杭州盛捷国际办公中心服务公寓</t>
  </si>
  <si>
    <t>陈寒寒</t>
  </si>
  <si>
    <t>¥818.00</t>
  </si>
  <si>
    <t>¥107.00</t>
  </si>
  <si>
    <t>¥711.00</t>
  </si>
  <si>
    <t>一房豪华行政套房</t>
  </si>
  <si>
    <t>102859605049</t>
  </si>
  <si>
    <t>268923791</t>
  </si>
  <si>
    <t>维也纳国际酒店(成都西站青羊万达店)</t>
  </si>
  <si>
    <t>武俊俊|周洪庆|温春晓</t>
  </si>
  <si>
    <t>¥1,113.00</t>
  </si>
  <si>
    <t>¥147.00</t>
  </si>
  <si>
    <t>¥966.00</t>
  </si>
  <si>
    <t>豪华大床房</t>
  </si>
  <si>
    <t>102859770634</t>
  </si>
  <si>
    <t>311323015</t>
  </si>
  <si>
    <t>华驿酒店(邱县振兴路店)</t>
  </si>
  <si>
    <t>靳康熙</t>
  </si>
  <si>
    <t>¥132.00</t>
  </si>
  <si>
    <t>¥18.00</t>
  </si>
  <si>
    <t>¥114.00</t>
  </si>
  <si>
    <t>标准双人间</t>
  </si>
  <si>
    <t>102859851461</t>
  </si>
  <si>
    <t>284945140</t>
  </si>
  <si>
    <t>维也纳酒店(三亚亚龙湾千古情店)</t>
  </si>
  <si>
    <t>胡凯怡</t>
  </si>
  <si>
    <t>¥26.00</t>
  </si>
  <si>
    <t>¥170.00</t>
  </si>
  <si>
    <t>102859086970</t>
  </si>
  <si>
    <t>282601855</t>
  </si>
  <si>
    <t>维也纳国际酒店(济南西客站店)</t>
  </si>
  <si>
    <t>毛海燕</t>
  </si>
  <si>
    <t>¥298.00</t>
  </si>
  <si>
    <t>¥39.00</t>
  </si>
  <si>
    <t>¥259.00</t>
  </si>
  <si>
    <t>102859182020</t>
  </si>
  <si>
    <t>268939523</t>
  </si>
  <si>
    <t>维也纳酒店(成都温江珠江广场光华公园地铁站店)</t>
  </si>
  <si>
    <t>盛东亮</t>
  </si>
  <si>
    <t>¥360.00</t>
  </si>
  <si>
    <t>¥47.00</t>
  </si>
  <si>
    <t>¥313.00</t>
  </si>
  <si>
    <t>豪华双床房</t>
  </si>
  <si>
    <t>102859418571</t>
  </si>
  <si>
    <t>283446817</t>
  </si>
  <si>
    <t>仙女山华邦酒店</t>
  </si>
  <si>
    <t>李俊</t>
  </si>
  <si>
    <t>¥1,062.00</t>
  </si>
  <si>
    <t>¥139.00</t>
  </si>
  <si>
    <t>¥923.00</t>
  </si>
  <si>
    <t>山景单间</t>
  </si>
  <si>
    <t>102859455195</t>
  </si>
  <si>
    <t>282396238</t>
  </si>
  <si>
    <t>贝壳酒店(昆山花桥镇花集路店)</t>
  </si>
  <si>
    <t>袁彭生</t>
  </si>
  <si>
    <t>¥135.00</t>
  </si>
  <si>
    <t>¥117.00</t>
  </si>
  <si>
    <t>商务大床房</t>
  </si>
  <si>
    <t>102859484918</t>
  </si>
  <si>
    <t>286116466</t>
  </si>
  <si>
    <t>7天连锁酒店(太原山西大医院西门店)</t>
  </si>
  <si>
    <t>朱倩倩</t>
  </si>
  <si>
    <t>自主大床房</t>
  </si>
  <si>
    <t>102859592565</t>
  </si>
  <si>
    <t>266551274</t>
  </si>
  <si>
    <t>7天连锁酒店(北京上地西小口地铁站店)</t>
  </si>
  <si>
    <t>李东海</t>
  </si>
  <si>
    <t>¥209.00</t>
  </si>
  <si>
    <t>¥28.00</t>
  </si>
  <si>
    <t>¥181.00</t>
  </si>
  <si>
    <t>102859783741</t>
  </si>
  <si>
    <t>408000085</t>
  </si>
  <si>
    <t>维也纳国际酒店(楚雄瑞特店)</t>
  </si>
  <si>
    <t>段国芬</t>
  </si>
  <si>
    <t>¥329.00</t>
  </si>
  <si>
    <t>¥43.00</t>
  </si>
  <si>
    <t>¥286.00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</si>
  <si>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</si>
  <si>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</si>
  <si>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</si>
  <si>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</si>
  <si>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</si>
  <si>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</si>
  <si>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</si>
  <si>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</si>
  <si>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</si>
  <si>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NITPH20211225212813051990RX0</t>
  </si>
  <si>
    <t>102857793910</t>
  </si>
  <si>
    <t>赔付-房费追回</t>
  </si>
  <si>
    <t>--</t>
  </si>
  <si>
    <t>用户来电申请取消一间房间，联系代理同意免费取消一间，线下打款，认可#追赔系统-预付扣款直连#</t>
  </si>
  <si>
    <t>返现日期</t>
  </si>
  <si>
    <t>，</t>
  </si>
  <si>
    <r>
      <t>102857793910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304</t>
    </r>
    <r>
      <rPr>
        <sz val="10"/>
        <rFont val="宋体"/>
        <charset val="134"/>
      </rPr>
      <t>元退回</t>
    </r>
  </si>
  <si>
    <t>A211229143524481</t>
  </si>
  <si>
    <t>A2112291435462213</t>
  </si>
  <si>
    <r>
      <t>总计：</t>
    </r>
    <r>
      <rPr>
        <sz val="10"/>
        <rFont val="Arial"/>
        <charset val="134"/>
      </rPr>
      <t>5522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</si>
  <si>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</si>
  <si>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</si>
  <si>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</si>
  <si>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</si>
  <si>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</si>
  <si>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</si>
  <si>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</si>
  <si>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</si>
  <si>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</si>
  <si>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</si>
  <si>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</si>
  <si>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</si>
  <si>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</si>
  <si>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</si>
  <si>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</si>
  <si>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</si>
  <si>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2359323</t>
  </si>
  <si>
    <t>536.00</t>
  </si>
  <si>
    <t>RMB</t>
  </si>
  <si>
    <t>0</t>
  </si>
  <si>
    <t>0.00</t>
  </si>
  <si>
    <t>龙卷风国内直连</t>
  </si>
  <si>
    <t>2021-12-27 21:42:35</t>
  </si>
  <si>
    <t>汇智国际旅游发展有限公司</t>
  </si>
  <si>
    <t>直连</t>
  </si>
  <si>
    <t>2359102</t>
  </si>
  <si>
    <t>117.00</t>
  </si>
  <si>
    <t>2021-12-27 19:40:51</t>
  </si>
  <si>
    <t>2359070</t>
  </si>
  <si>
    <t>170.00</t>
  </si>
  <si>
    <t>2021-12-27 19:26:55</t>
  </si>
  <si>
    <t>2358991</t>
  </si>
  <si>
    <t>175.00</t>
  </si>
  <si>
    <t>2021-12-27 18:57:49</t>
  </si>
  <si>
    <t>2358892</t>
  </si>
  <si>
    <t>维也纳国际酒店（济南西客站店）</t>
  </si>
  <si>
    <t>259.00</t>
  </si>
  <si>
    <t>2021-12-27 18:26:39</t>
  </si>
  <si>
    <t>2358304</t>
  </si>
  <si>
    <t>如家联盟华驿酒店（邯郸邱县振兴路店）</t>
  </si>
  <si>
    <t>114.00</t>
  </si>
  <si>
    <t>2021-12-27 14:19:16</t>
  </si>
  <si>
    <t>2358273</t>
  </si>
  <si>
    <t>贝壳酒店(开鲁世纪广场店）</t>
  </si>
  <si>
    <t>136.00</t>
  </si>
  <si>
    <t>2021-12-27 14:00:04</t>
  </si>
  <si>
    <t>2358266</t>
  </si>
  <si>
    <t>923.00</t>
  </si>
  <si>
    <t>2021-12-27 14:22:28</t>
  </si>
  <si>
    <t>2358218</t>
  </si>
  <si>
    <t>维也纳国际酒店（楚雄瑞特店）</t>
  </si>
  <si>
    <t>286.00</t>
  </si>
  <si>
    <t>2021-12-27 13:11:43</t>
  </si>
  <si>
    <t>2358194</t>
  </si>
  <si>
    <t>181.00</t>
  </si>
  <si>
    <t>2021-12-27 12:54:19</t>
  </si>
  <si>
    <t>2358130</t>
  </si>
  <si>
    <t>如家酒店（海城火车站店）</t>
  </si>
  <si>
    <t>103.00</t>
  </si>
  <si>
    <t>2021-12-27 11:57:56</t>
  </si>
  <si>
    <t>2358121</t>
  </si>
  <si>
    <t>313.00</t>
  </si>
  <si>
    <t>2021-12-27 11:50:48</t>
  </si>
  <si>
    <t>2358089</t>
  </si>
  <si>
    <t>711.00</t>
  </si>
  <si>
    <t>2021-12-27 11:30:04</t>
  </si>
  <si>
    <t>2357914</t>
  </si>
  <si>
    <t>武俊俊,周洪庆,温春晓</t>
  </si>
  <si>
    <t>966.00</t>
  </si>
  <si>
    <t>2021-12-27 08:18:02</t>
  </si>
  <si>
    <t>2357887</t>
  </si>
  <si>
    <t>2021-12-27 07:08:14</t>
  </si>
  <si>
    <t>2357728</t>
  </si>
  <si>
    <t>195.00</t>
  </si>
  <si>
    <t>2021-12-26 22:55:02</t>
  </si>
  <si>
    <t>2355372</t>
  </si>
  <si>
    <t>昭平黄姚东潭岭客栈</t>
  </si>
  <si>
    <t>196.00</t>
  </si>
  <si>
    <t>2021-12-25 00:15:18</t>
  </si>
  <si>
    <t>2354570</t>
  </si>
  <si>
    <t>如家酒店(上海南京路步行街黄河路店)</t>
  </si>
  <si>
    <t>328.00</t>
  </si>
  <si>
    <t>2021-12-24 17:58:01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</si>
</sst>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8" borderId="14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3" fillId="25" borderId="17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4" fillId="25" borderId="10" applyNumberFormat="0" applyAlignment="0" applyProtection="0">
      <alignment vertical="center"/>
    </xf>
    <xf numFmtId="0" fontId="26" fillId="16" borderId="12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18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18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81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80</v>
      </c>
      <c r="O4" s="7" t="s">
        <v>92</v>
      </c>
      <c r="P4" s="7" t="s">
        <v>81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19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92</v>
      </c>
      <c r="O5" s="7" t="s">
        <v>92</v>
      </c>
      <c r="P5" s="7" t="s">
        <v>81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102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110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111</v>
      </c>
      <c r="H6" s="7" t="s">
        <v>112</v>
      </c>
      <c r="I6" s="7" t="s">
        <v>77</v>
      </c>
      <c r="J6" s="7" t="s">
        <v>2</v>
      </c>
      <c r="K6" s="7" t="s">
        <v>113</v>
      </c>
      <c r="L6" s="7">
        <v>1</v>
      </c>
      <c r="M6" s="7">
        <v>1</v>
      </c>
      <c r="N6" s="7" t="s">
        <v>92</v>
      </c>
      <c r="O6" s="7" t="s">
        <v>92</v>
      </c>
      <c r="P6" s="7" t="s">
        <v>81</v>
      </c>
      <c r="Q6" s="7"/>
      <c r="R6" s="12" t="s">
        <v>114</v>
      </c>
      <c r="S6" s="14" t="s">
        <v>19</v>
      </c>
      <c r="T6" s="7"/>
      <c r="U6" s="12" t="s">
        <v>19</v>
      </c>
      <c r="V6" s="12" t="s">
        <v>114</v>
      </c>
      <c r="W6" s="14" t="s">
        <v>115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118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119</v>
      </c>
      <c r="H7" s="7" t="s">
        <v>120</v>
      </c>
      <c r="I7" s="7" t="s">
        <v>77</v>
      </c>
      <c r="J7" s="7" t="s">
        <v>2</v>
      </c>
      <c r="K7" s="7" t="s">
        <v>121</v>
      </c>
      <c r="L7" s="7">
        <v>1</v>
      </c>
      <c r="M7" s="7">
        <v>1</v>
      </c>
      <c r="N7" s="7" t="s">
        <v>92</v>
      </c>
      <c r="O7" s="7" t="s">
        <v>92</v>
      </c>
      <c r="P7" s="7" t="s">
        <v>81</v>
      </c>
      <c r="Q7" s="7"/>
      <c r="R7" s="12" t="s">
        <v>122</v>
      </c>
      <c r="S7" s="14" t="s">
        <v>19</v>
      </c>
      <c r="T7" s="7"/>
      <c r="U7" s="12" t="s">
        <v>19</v>
      </c>
      <c r="V7" s="12" t="s">
        <v>122</v>
      </c>
      <c r="W7" s="14" t="s">
        <v>123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126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127</v>
      </c>
      <c r="H8" s="7" t="s">
        <v>128</v>
      </c>
      <c r="I8" s="7" t="s">
        <v>77</v>
      </c>
      <c r="J8" s="7" t="s">
        <v>2</v>
      </c>
      <c r="K8" s="7" t="s">
        <v>129</v>
      </c>
      <c r="L8" s="7">
        <v>1</v>
      </c>
      <c r="M8" s="7">
        <v>1</v>
      </c>
      <c r="N8" s="7" t="s">
        <v>92</v>
      </c>
      <c r="O8" s="7" t="s">
        <v>92</v>
      </c>
      <c r="P8" s="7" t="s">
        <v>81</v>
      </c>
      <c r="Q8" s="7"/>
      <c r="R8" s="12" t="s">
        <v>130</v>
      </c>
      <c r="S8" s="14" t="s">
        <v>19</v>
      </c>
      <c r="T8" s="7"/>
      <c r="U8" s="12" t="s">
        <v>19</v>
      </c>
      <c r="V8" s="12" t="s">
        <v>130</v>
      </c>
      <c r="W8" s="14" t="s">
        <v>131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134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135</v>
      </c>
      <c r="H9" s="7" t="s">
        <v>136</v>
      </c>
      <c r="I9" s="7" t="s">
        <v>77</v>
      </c>
      <c r="J9" s="7" t="s">
        <v>2</v>
      </c>
      <c r="K9" s="7" t="s">
        <v>137</v>
      </c>
      <c r="L9" s="7">
        <v>1</v>
      </c>
      <c r="M9" s="7">
        <v>1</v>
      </c>
      <c r="N9" s="7" t="s">
        <v>92</v>
      </c>
      <c r="O9" s="7" t="s">
        <v>92</v>
      </c>
      <c r="P9" s="7" t="s">
        <v>81</v>
      </c>
      <c r="Q9" s="7"/>
      <c r="R9" s="12" t="s">
        <v>138</v>
      </c>
      <c r="S9" s="14" t="s">
        <v>19</v>
      </c>
      <c r="T9" s="7"/>
      <c r="U9" s="12" t="s">
        <v>19</v>
      </c>
      <c r="V9" s="12" t="s">
        <v>138</v>
      </c>
      <c r="W9" s="14" t="s">
        <v>139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142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143</v>
      </c>
      <c r="H10" s="7" t="s">
        <v>144</v>
      </c>
      <c r="I10" s="7" t="s">
        <v>77</v>
      </c>
      <c r="J10" s="7" t="s">
        <v>2</v>
      </c>
      <c r="K10" s="7" t="s">
        <v>145</v>
      </c>
      <c r="L10" s="7">
        <v>3</v>
      </c>
      <c r="M10" s="7">
        <v>1</v>
      </c>
      <c r="N10" s="7" t="s">
        <v>92</v>
      </c>
      <c r="O10" s="7" t="s">
        <v>92</v>
      </c>
      <c r="P10" s="7" t="s">
        <v>81</v>
      </c>
      <c r="Q10" s="7"/>
      <c r="R10" s="12" t="s">
        <v>146</v>
      </c>
      <c r="S10" s="14" t="s">
        <v>19</v>
      </c>
      <c r="T10" s="7"/>
      <c r="U10" s="12" t="s">
        <v>19</v>
      </c>
      <c r="V10" s="12" t="s">
        <v>146</v>
      </c>
      <c r="W10" s="14" t="s">
        <v>147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150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151</v>
      </c>
      <c r="H11" s="7" t="s">
        <v>152</v>
      </c>
      <c r="I11" s="7" t="s">
        <v>77</v>
      </c>
      <c r="J11" s="7" t="s">
        <v>2</v>
      </c>
      <c r="K11" s="7" t="s">
        <v>153</v>
      </c>
      <c r="L11" s="7">
        <v>1</v>
      </c>
      <c r="M11" s="7">
        <v>1</v>
      </c>
      <c r="N11" s="7" t="s">
        <v>92</v>
      </c>
      <c r="O11" s="7" t="s">
        <v>92</v>
      </c>
      <c r="P11" s="7" t="s">
        <v>81</v>
      </c>
      <c r="Q11" s="7"/>
      <c r="R11" s="12" t="s">
        <v>154</v>
      </c>
      <c r="S11" s="14" t="s">
        <v>19</v>
      </c>
      <c r="T11" s="7"/>
      <c r="U11" s="12" t="s">
        <v>19</v>
      </c>
      <c r="V11" s="12" t="s">
        <v>154</v>
      </c>
      <c r="W11" s="14" t="s">
        <v>155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158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159</v>
      </c>
      <c r="H12" s="7" t="s">
        <v>160</v>
      </c>
      <c r="I12" s="7" t="s">
        <v>77</v>
      </c>
      <c r="J12" s="7" t="s">
        <v>2</v>
      </c>
      <c r="K12" s="7" t="s">
        <v>161</v>
      </c>
      <c r="L12" s="7">
        <v>1</v>
      </c>
      <c r="M12" s="7">
        <v>1</v>
      </c>
      <c r="N12" s="7" t="s">
        <v>92</v>
      </c>
      <c r="O12" s="7" t="s">
        <v>92</v>
      </c>
      <c r="P12" s="7" t="s">
        <v>81</v>
      </c>
      <c r="Q12" s="7"/>
      <c r="R12" s="12" t="s">
        <v>95</v>
      </c>
      <c r="S12" s="14" t="s">
        <v>19</v>
      </c>
      <c r="T12" s="7"/>
      <c r="U12" s="12" t="s">
        <v>19</v>
      </c>
      <c r="V12" s="12" t="s">
        <v>95</v>
      </c>
      <c r="W12" s="14" t="s">
        <v>162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163</v>
      </c>
      <c r="AD12" t="s">
        <v>6</v>
      </c>
      <c r="AE12" t="s">
        <v>117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164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165</v>
      </c>
      <c r="H13" s="7" t="s">
        <v>166</v>
      </c>
      <c r="I13" s="7" t="s">
        <v>77</v>
      </c>
      <c r="J13" s="7" t="s">
        <v>2</v>
      </c>
      <c r="K13" s="7" t="s">
        <v>167</v>
      </c>
      <c r="L13" s="7">
        <v>1</v>
      </c>
      <c r="M13" s="7">
        <v>1</v>
      </c>
      <c r="N13" s="7" t="s">
        <v>92</v>
      </c>
      <c r="O13" s="7" t="s">
        <v>92</v>
      </c>
      <c r="P13" s="7" t="s">
        <v>81</v>
      </c>
      <c r="Q13" s="7"/>
      <c r="R13" s="12" t="s">
        <v>168</v>
      </c>
      <c r="S13" s="14" t="s">
        <v>19</v>
      </c>
      <c r="T13" s="7"/>
      <c r="U13" s="12" t="s">
        <v>19</v>
      </c>
      <c r="V13" s="12" t="s">
        <v>168</v>
      </c>
      <c r="W13" s="14" t="s">
        <v>169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170</v>
      </c>
      <c r="AD13" t="s">
        <v>6</v>
      </c>
      <c r="AE13" t="s">
        <v>133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171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172</v>
      </c>
      <c r="H14" s="7" t="s">
        <v>173</v>
      </c>
      <c r="I14" s="7" t="s">
        <v>77</v>
      </c>
      <c r="J14" s="7" t="s">
        <v>2</v>
      </c>
      <c r="K14" s="7" t="s">
        <v>174</v>
      </c>
      <c r="L14" s="7">
        <v>1</v>
      </c>
      <c r="M14" s="7">
        <v>1</v>
      </c>
      <c r="N14" s="7" t="s">
        <v>92</v>
      </c>
      <c r="O14" s="7" t="s">
        <v>92</v>
      </c>
      <c r="P14" s="7" t="s">
        <v>81</v>
      </c>
      <c r="Q14" s="7"/>
      <c r="R14" s="12" t="s">
        <v>175</v>
      </c>
      <c r="S14" s="14" t="s">
        <v>19</v>
      </c>
      <c r="T14" s="7"/>
      <c r="U14" s="12" t="s">
        <v>19</v>
      </c>
      <c r="V14" s="12" t="s">
        <v>175</v>
      </c>
      <c r="W14" s="14" t="s">
        <v>176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179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180</v>
      </c>
      <c r="H15" s="7" t="s">
        <v>181</v>
      </c>
      <c r="I15" s="7" t="s">
        <v>77</v>
      </c>
      <c r="J15" s="7" t="s">
        <v>2</v>
      </c>
      <c r="K15" s="7" t="s">
        <v>182</v>
      </c>
      <c r="L15" s="7">
        <v>1</v>
      </c>
      <c r="M15" s="7">
        <v>1</v>
      </c>
      <c r="N15" s="7" t="s">
        <v>92</v>
      </c>
      <c r="O15" s="7" t="s">
        <v>92</v>
      </c>
      <c r="P15" s="7" t="s">
        <v>81</v>
      </c>
      <c r="Q15" s="7"/>
      <c r="R15" s="12" t="s">
        <v>183</v>
      </c>
      <c r="S15" s="14" t="s">
        <v>19</v>
      </c>
      <c r="T15" s="7"/>
      <c r="U15" s="12" t="s">
        <v>19</v>
      </c>
      <c r="V15" s="12" t="s">
        <v>183</v>
      </c>
      <c r="W15" s="14" t="s">
        <v>184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187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188</v>
      </c>
      <c r="H16" s="7" t="s">
        <v>189</v>
      </c>
      <c r="I16" s="7" t="s">
        <v>77</v>
      </c>
      <c r="J16" s="7" t="s">
        <v>2</v>
      </c>
      <c r="K16" s="7" t="s">
        <v>190</v>
      </c>
      <c r="L16" s="7">
        <v>1</v>
      </c>
      <c r="M16" s="7">
        <v>1</v>
      </c>
      <c r="N16" s="7" t="s">
        <v>92</v>
      </c>
      <c r="O16" s="7" t="s">
        <v>92</v>
      </c>
      <c r="P16" s="7" t="s">
        <v>81</v>
      </c>
      <c r="Q16" s="7"/>
      <c r="R16" s="12" t="s">
        <v>191</v>
      </c>
      <c r="S16" s="14" t="s">
        <v>19</v>
      </c>
      <c r="T16" s="7"/>
      <c r="U16" s="12" t="s">
        <v>19</v>
      </c>
      <c r="V16" s="12" t="s">
        <v>191</v>
      </c>
      <c r="W16" s="14" t="s">
        <v>155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194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195</v>
      </c>
      <c r="H17" s="7" t="s">
        <v>196</v>
      </c>
      <c r="I17" s="7" t="s">
        <v>77</v>
      </c>
      <c r="J17" s="7" t="s">
        <v>2</v>
      </c>
      <c r="K17" s="7" t="s">
        <v>197</v>
      </c>
      <c r="L17" s="7">
        <v>1</v>
      </c>
      <c r="M17" s="7">
        <v>1</v>
      </c>
      <c r="N17" s="7" t="s">
        <v>92</v>
      </c>
      <c r="O17" s="7" t="s">
        <v>92</v>
      </c>
      <c r="P17" s="7" t="s">
        <v>81</v>
      </c>
      <c r="Q17" s="7"/>
      <c r="R17" s="12" t="s">
        <v>191</v>
      </c>
      <c r="S17" s="14" t="s">
        <v>19</v>
      </c>
      <c r="T17" s="7"/>
      <c r="U17" s="12" t="s">
        <v>19</v>
      </c>
      <c r="V17" s="12" t="s">
        <v>191</v>
      </c>
      <c r="W17" s="14" t="s">
        <v>155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192</v>
      </c>
      <c r="AD17" t="s">
        <v>6</v>
      </c>
      <c r="AE17" t="s">
        <v>198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199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200</v>
      </c>
      <c r="H18" s="7" t="s">
        <v>201</v>
      </c>
      <c r="I18" s="7" t="s">
        <v>77</v>
      </c>
      <c r="J18" s="7" t="s">
        <v>2</v>
      </c>
      <c r="K18" s="7" t="s">
        <v>202</v>
      </c>
      <c r="L18" s="7">
        <v>1</v>
      </c>
      <c r="M18" s="7">
        <v>1</v>
      </c>
      <c r="N18" s="7" t="s">
        <v>92</v>
      </c>
      <c r="O18" s="7" t="s">
        <v>92</v>
      </c>
      <c r="P18" s="7" t="s">
        <v>81</v>
      </c>
      <c r="Q18" s="7"/>
      <c r="R18" s="12" t="s">
        <v>203</v>
      </c>
      <c r="S18" s="14" t="s">
        <v>19</v>
      </c>
      <c r="T18" s="7"/>
      <c r="U18" s="12" t="s">
        <v>19</v>
      </c>
      <c r="V18" s="12" t="s">
        <v>203</v>
      </c>
      <c r="W18" s="14" t="s">
        <v>204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205</v>
      </c>
      <c r="AD18" t="s">
        <v>6</v>
      </c>
      <c r="AE18" t="s">
        <v>198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206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207</v>
      </c>
      <c r="H19" s="7" t="s">
        <v>208</v>
      </c>
      <c r="I19" s="7" t="s">
        <v>77</v>
      </c>
      <c r="J19" s="7" t="s">
        <v>2</v>
      </c>
      <c r="K19" s="7" t="s">
        <v>209</v>
      </c>
      <c r="L19" s="7">
        <v>1</v>
      </c>
      <c r="M19" s="7">
        <v>1</v>
      </c>
      <c r="N19" s="7" t="s">
        <v>92</v>
      </c>
      <c r="O19" s="7" t="s">
        <v>92</v>
      </c>
      <c r="P19" s="7" t="s">
        <v>81</v>
      </c>
      <c r="Q19" s="7"/>
      <c r="R19" s="12" t="s">
        <v>210</v>
      </c>
      <c r="S19" s="14" t="s">
        <v>19</v>
      </c>
      <c r="T19" s="7"/>
      <c r="U19" s="12" t="s">
        <v>19</v>
      </c>
      <c r="V19" s="12" t="s">
        <v>210</v>
      </c>
      <c r="W19" s="14" t="s">
        <v>211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212</v>
      </c>
      <c r="AD19" t="s">
        <v>6</v>
      </c>
      <c r="AE19" t="s">
        <v>125</v>
      </c>
      <c r="AF19" t="s">
        <v>86</v>
      </c>
      <c r="AG19" t="s">
        <v>73</v>
      </c>
      <c r="AH19" t="s">
        <v>19</v>
      </c>
    </row>
    <row r="20" customHeight="1" spans="1:32">
      <c r="A20" s="10" t="s">
        <v>213</v>
      </c>
      <c r="B20" s="10"/>
      <c r="C20" s="10" t="s">
        <v>214</v>
      </c>
      <c r="D20" s="10"/>
      <c r="E20" s="10"/>
      <c r="F20" s="10"/>
      <c r="G20" s="10" t="s">
        <v>214</v>
      </c>
      <c r="H20" s="10" t="s">
        <v>214</v>
      </c>
      <c r="I20" s="10" t="s">
        <v>214</v>
      </c>
      <c r="J20" s="10" t="s">
        <v>214</v>
      </c>
      <c r="K20" s="10" t="s">
        <v>214</v>
      </c>
      <c r="L20" s="10" t="s">
        <v>214</v>
      </c>
      <c r="M20" s="10" t="s">
        <v>214</v>
      </c>
      <c r="N20" s="10" t="s">
        <v>214</v>
      </c>
      <c r="O20" s="10" t="s">
        <v>214</v>
      </c>
      <c r="P20" s="10" t="s">
        <v>214</v>
      </c>
      <c r="Q20" s="10"/>
      <c r="R20" s="13" t="s">
        <v>20</v>
      </c>
      <c r="S20" s="13" t="s">
        <v>19</v>
      </c>
      <c r="T20" s="10" t="s">
        <v>214</v>
      </c>
      <c r="U20" s="13"/>
      <c r="V20" s="13" t="s">
        <v>20</v>
      </c>
      <c r="W20" s="13" t="s">
        <v>21</v>
      </c>
      <c r="X20" s="13"/>
      <c r="Y20" s="13"/>
      <c r="Z20" s="13"/>
      <c r="AA20" s="10"/>
      <c r="AB20" s="13"/>
      <c r="AC20" s="10"/>
      <c r="AD20" s="10" t="s">
        <v>214</v>
      </c>
      <c r="AE20" s="10"/>
      <c r="AF2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215</v>
      </c>
      <c r="B1" s="4" t="s">
        <v>216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217</v>
      </c>
      <c r="H1" s="4" t="s">
        <v>218</v>
      </c>
      <c r="I1" s="4" t="s">
        <v>13</v>
      </c>
      <c r="J1" s="4" t="s">
        <v>17</v>
      </c>
      <c r="K1" s="4" t="s">
        <v>18</v>
      </c>
      <c r="L1" s="11" t="s">
        <v>219</v>
      </c>
      <c r="M1" s="4" t="s">
        <v>220</v>
      </c>
      <c r="N1" s="4" t="s">
        <v>221</v>
      </c>
    </row>
    <row r="2" ht="14.25" customHeight="1" spans="1:256">
      <c r="A2" s="6" t="s">
        <v>222</v>
      </c>
      <c r="B2" s="7" t="s">
        <v>223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224</v>
      </c>
      <c r="I2" s="12" t="s">
        <v>22</v>
      </c>
      <c r="J2" s="12" t="s">
        <v>19</v>
      </c>
      <c r="K2" s="12" t="s">
        <v>22</v>
      </c>
      <c r="L2" s="7" t="s">
        <v>225</v>
      </c>
      <c r="M2" s="7" t="s">
        <v>226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213</v>
      </c>
      <c r="B3" s="10" t="s">
        <v>214</v>
      </c>
      <c r="C3" s="10" t="s">
        <v>214</v>
      </c>
      <c r="D3" s="10" t="s">
        <v>214</v>
      </c>
      <c r="E3" s="10"/>
      <c r="F3" s="10"/>
      <c r="G3" s="10" t="s">
        <v>214</v>
      </c>
      <c r="H3" s="10" t="s">
        <v>214</v>
      </c>
      <c r="I3" s="13" t="s">
        <v>22</v>
      </c>
      <c r="J3" s="13"/>
      <c r="K3" s="13"/>
      <c r="L3" s="10"/>
      <c r="M3" s="10" t="s">
        <v>214</v>
      </c>
      <c r="N3" t="s">
        <v>214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227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A28" sqref="A28:C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228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328</v>
      </c>
      <c r="E2" t="str">
        <f>VLOOKUP(A2,HOP!A:L,12,0)</f>
        <v>328.00</v>
      </c>
      <c r="F2" t="str">
        <f>VLOOKUP(A2,HOP!A:C,3,0)</f>
        <v>2354570</v>
      </c>
      <c r="G2">
        <f>D2-E2</f>
        <v>0</v>
      </c>
      <c r="H2" t="str">
        <f>$H$1&amp;F2</f>
        <v>，2354570</v>
      </c>
      <c r="I2" t="str">
        <f>VLOOKUP(A2,HOP!A:T,20,0)</f>
        <v>直连</v>
      </c>
    </row>
    <row r="3" ht="14.25" customHeight="1" spans="1:9">
      <c r="A3" s="6" t="s">
        <v>87</v>
      </c>
      <c r="B3" s="7" t="s">
        <v>92</v>
      </c>
      <c r="C3" s="7" t="s">
        <v>81</v>
      </c>
      <c r="D3" s="3">
        <v>196</v>
      </c>
      <c r="E3" t="str">
        <f>VLOOKUP(A3,HOP!A:L,12,0)</f>
        <v>196.00</v>
      </c>
      <c r="F3" t="str">
        <f>VLOOKUP(A3,HOP!A:C,3,0)</f>
        <v>2355372</v>
      </c>
      <c r="G3">
        <f t="shared" ref="G3:G20" si="0">D3-E3</f>
        <v>0</v>
      </c>
      <c r="H3" t="str">
        <f t="shared" ref="H3:H20" si="1">$H$1&amp;F3</f>
        <v>，2355372</v>
      </c>
      <c r="I3" t="str">
        <f>VLOOKUP(A3,HOP!A:T,20,0)</f>
        <v>直连</v>
      </c>
    </row>
    <row r="4" ht="14.25" customHeight="1" spans="1:9">
      <c r="A4" s="6" t="s">
        <v>97</v>
      </c>
      <c r="B4" s="7" t="s">
        <v>92</v>
      </c>
      <c r="C4" s="7" t="s">
        <v>81</v>
      </c>
      <c r="D4" s="3">
        <v>195</v>
      </c>
      <c r="E4" t="str">
        <f>VLOOKUP(A4,HOP!A:L,12,0)</f>
        <v>195.00</v>
      </c>
      <c r="F4" t="str">
        <f>VLOOKUP(A4,HOP!A:C,3,0)</f>
        <v>2357728</v>
      </c>
      <c r="G4">
        <f t="shared" si="0"/>
        <v>0</v>
      </c>
      <c r="H4" t="str">
        <f t="shared" si="1"/>
        <v>，2357728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92</v>
      </c>
      <c r="C5" s="7" t="s">
        <v>81</v>
      </c>
      <c r="D5" s="3">
        <v>175</v>
      </c>
      <c r="E5" t="str">
        <f>VLOOKUP(A5,HOP!A:L,12,0)</f>
        <v>175.00</v>
      </c>
      <c r="F5" t="str">
        <f>VLOOKUP(A5,HOP!A:C,3,0)</f>
        <v>2358991</v>
      </c>
      <c r="G5">
        <f t="shared" si="0"/>
        <v>0</v>
      </c>
      <c r="H5" t="str">
        <f t="shared" si="1"/>
        <v>，2358991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92</v>
      </c>
      <c r="C6" s="7" t="s">
        <v>81</v>
      </c>
      <c r="D6" s="3">
        <v>103</v>
      </c>
      <c r="E6" t="str">
        <f>VLOOKUP(A6,HOP!A:L,12,0)</f>
        <v>103.00</v>
      </c>
      <c r="F6" t="str">
        <f>VLOOKUP(A6,HOP!A:C,3,0)</f>
        <v>2358130</v>
      </c>
      <c r="G6">
        <f t="shared" si="0"/>
        <v>0</v>
      </c>
      <c r="H6" t="str">
        <f t="shared" si="1"/>
        <v>，2358130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92</v>
      </c>
      <c r="C7" s="7" t="s">
        <v>81</v>
      </c>
      <c r="D7" s="3">
        <v>136</v>
      </c>
      <c r="E7" t="str">
        <f>VLOOKUP(A7,HOP!A:L,12,0)</f>
        <v>136.00</v>
      </c>
      <c r="F7" t="str">
        <f>VLOOKUP(A7,HOP!A:C,3,0)</f>
        <v>2358273</v>
      </c>
      <c r="G7">
        <f t="shared" si="0"/>
        <v>0</v>
      </c>
      <c r="H7" t="str">
        <f t="shared" si="1"/>
        <v>，2358273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92</v>
      </c>
      <c r="C8" s="7" t="s">
        <v>81</v>
      </c>
      <c r="D8" s="3">
        <v>536</v>
      </c>
      <c r="E8" t="str">
        <f>VLOOKUP(A8,HOP!A:L,12,0)</f>
        <v>536.00</v>
      </c>
      <c r="F8" t="str">
        <f>VLOOKUP(A8,HOP!A:C,3,0)</f>
        <v>2359323</v>
      </c>
      <c r="G8">
        <f t="shared" si="0"/>
        <v>0</v>
      </c>
      <c r="H8" t="str">
        <f t="shared" si="1"/>
        <v>，2359323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92</v>
      </c>
      <c r="C9" s="7" t="s">
        <v>81</v>
      </c>
      <c r="D9" s="3">
        <v>711</v>
      </c>
      <c r="E9" t="str">
        <f>VLOOKUP(A9,HOP!A:L,12,0)</f>
        <v>711.00</v>
      </c>
      <c r="F9" t="str">
        <f>VLOOKUP(A9,HOP!A:C,3,0)</f>
        <v>2358089</v>
      </c>
      <c r="G9">
        <f t="shared" si="0"/>
        <v>0</v>
      </c>
      <c r="H9" t="str">
        <f t="shared" si="1"/>
        <v>，2358089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92</v>
      </c>
      <c r="C10" s="7" t="s">
        <v>81</v>
      </c>
      <c r="D10" s="3">
        <v>966</v>
      </c>
      <c r="E10" t="str">
        <f>VLOOKUP(A10,HOP!A:L,12,0)</f>
        <v>966.00</v>
      </c>
      <c r="F10" t="str">
        <f>VLOOKUP(A10,HOP!A:C,3,0)</f>
        <v>2357914</v>
      </c>
      <c r="G10">
        <f t="shared" si="0"/>
        <v>0</v>
      </c>
      <c r="H10" t="str">
        <f t="shared" si="1"/>
        <v>，2357914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92</v>
      </c>
      <c r="C11" s="7" t="s">
        <v>81</v>
      </c>
      <c r="D11" s="3">
        <v>114</v>
      </c>
      <c r="E11" t="str">
        <f>VLOOKUP(A11,HOP!A:L,12,0)</f>
        <v>114.00</v>
      </c>
      <c r="F11" t="str">
        <f>VLOOKUP(A11,HOP!A:C,3,0)</f>
        <v>2358304</v>
      </c>
      <c r="G11">
        <f t="shared" si="0"/>
        <v>0</v>
      </c>
      <c r="H11" t="str">
        <f t="shared" si="1"/>
        <v>，2358304</v>
      </c>
      <c r="I11" t="str">
        <f>VLOOKUP(A11,HOP!A:T,20,0)</f>
        <v>直连</v>
      </c>
    </row>
    <row r="12" ht="14.25" customHeight="1" spans="1:9">
      <c r="A12" s="6" t="s">
        <v>158</v>
      </c>
      <c r="B12" s="7" t="s">
        <v>92</v>
      </c>
      <c r="C12" s="7" t="s">
        <v>81</v>
      </c>
      <c r="D12" s="3">
        <v>170</v>
      </c>
      <c r="E12" t="str">
        <f>VLOOKUP(A12,HOP!A:L,12,0)</f>
        <v>170.00</v>
      </c>
      <c r="F12" t="str">
        <f>VLOOKUP(A12,HOP!A:C,3,0)</f>
        <v>2359070</v>
      </c>
      <c r="G12">
        <f t="shared" si="0"/>
        <v>0</v>
      </c>
      <c r="H12" t="str">
        <f t="shared" si="1"/>
        <v>，2359070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92</v>
      </c>
      <c r="C13" s="7" t="s">
        <v>81</v>
      </c>
      <c r="D13" s="3">
        <v>259</v>
      </c>
      <c r="E13" t="str">
        <f>VLOOKUP(A13,HOP!A:L,12,0)</f>
        <v>259.00</v>
      </c>
      <c r="F13" t="str">
        <f>VLOOKUP(A13,HOP!A:C,3,0)</f>
        <v>2358892</v>
      </c>
      <c r="G13">
        <f t="shared" si="0"/>
        <v>0</v>
      </c>
      <c r="H13" t="str">
        <f t="shared" si="1"/>
        <v>，2358892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92</v>
      </c>
      <c r="C14" s="7" t="s">
        <v>81</v>
      </c>
      <c r="D14" s="3">
        <v>313</v>
      </c>
      <c r="E14" t="str">
        <f>VLOOKUP(A14,HOP!A:L,12,0)</f>
        <v>313.00</v>
      </c>
      <c r="F14" t="str">
        <f>VLOOKUP(A14,HOP!A:C,3,0)</f>
        <v>2358121</v>
      </c>
      <c r="G14">
        <f t="shared" si="0"/>
        <v>0</v>
      </c>
      <c r="H14" t="str">
        <f t="shared" si="1"/>
        <v>，2358121</v>
      </c>
      <c r="I14" t="str">
        <f>VLOOKUP(A14,HOP!A:T,20,0)</f>
        <v>直连</v>
      </c>
    </row>
    <row r="15" ht="14.25" customHeight="1" spans="1:9">
      <c r="A15" s="6" t="s">
        <v>179</v>
      </c>
      <c r="B15" s="7" t="s">
        <v>92</v>
      </c>
      <c r="C15" s="7" t="s">
        <v>81</v>
      </c>
      <c r="D15" s="3">
        <v>923</v>
      </c>
      <c r="E15" t="str">
        <f>VLOOKUP(A15,HOP!A:L,12,0)</f>
        <v>923.00</v>
      </c>
      <c r="F15" t="str">
        <f>VLOOKUP(A15,HOP!A:C,3,0)</f>
        <v>2358266</v>
      </c>
      <c r="G15">
        <f t="shared" si="0"/>
        <v>0</v>
      </c>
      <c r="H15" t="str">
        <f t="shared" si="1"/>
        <v>，2358266</v>
      </c>
      <c r="I15" t="str">
        <f>VLOOKUP(A15,HOP!A:T,20,0)</f>
        <v>直连</v>
      </c>
    </row>
    <row r="16" ht="14.25" customHeight="1" spans="1:9">
      <c r="A16" s="6" t="s">
        <v>187</v>
      </c>
      <c r="B16" s="7" t="s">
        <v>92</v>
      </c>
      <c r="C16" s="7" t="s">
        <v>81</v>
      </c>
      <c r="D16" s="3">
        <v>117</v>
      </c>
      <c r="E16" t="str">
        <f>VLOOKUP(A16,HOP!A:L,12,0)</f>
        <v>117.00</v>
      </c>
      <c r="F16" t="str">
        <f>VLOOKUP(A16,HOP!A:C,3,0)</f>
        <v>2359102</v>
      </c>
      <c r="G16">
        <f t="shared" si="0"/>
        <v>0</v>
      </c>
      <c r="H16" t="str">
        <f t="shared" si="1"/>
        <v>，2359102</v>
      </c>
      <c r="I16" t="str">
        <f>VLOOKUP(A16,HOP!A:T,20,0)</f>
        <v>直连</v>
      </c>
    </row>
    <row r="17" ht="14.25" customHeight="1" spans="1:9">
      <c r="A17" s="6" t="s">
        <v>194</v>
      </c>
      <c r="B17" s="7" t="s">
        <v>92</v>
      </c>
      <c r="C17" s="7" t="s">
        <v>81</v>
      </c>
      <c r="D17" s="3">
        <v>117</v>
      </c>
      <c r="E17" t="str">
        <f>VLOOKUP(A17,HOP!A:L,12,0)</f>
        <v>117.00</v>
      </c>
      <c r="F17" t="str">
        <f>VLOOKUP(A17,HOP!A:C,3,0)</f>
        <v>2357887</v>
      </c>
      <c r="G17">
        <f t="shared" si="0"/>
        <v>0</v>
      </c>
      <c r="H17" t="str">
        <f t="shared" si="1"/>
        <v>，2357887</v>
      </c>
      <c r="I17" t="str">
        <f>VLOOKUP(A17,HOP!A:T,20,0)</f>
        <v>直连</v>
      </c>
    </row>
    <row r="18" ht="14.25" customHeight="1" spans="1:9">
      <c r="A18" s="6" t="s">
        <v>199</v>
      </c>
      <c r="B18" s="7" t="s">
        <v>92</v>
      </c>
      <c r="C18" s="7" t="s">
        <v>81</v>
      </c>
      <c r="D18" s="3">
        <v>181</v>
      </c>
      <c r="E18" t="str">
        <f>VLOOKUP(A18,HOP!A:L,12,0)</f>
        <v>181.00</v>
      </c>
      <c r="F18" t="str">
        <f>VLOOKUP(A18,HOP!A:C,3,0)</f>
        <v>2358194</v>
      </c>
      <c r="G18">
        <f t="shared" si="0"/>
        <v>0</v>
      </c>
      <c r="H18" t="str">
        <f t="shared" si="1"/>
        <v>，2358194</v>
      </c>
      <c r="I18" t="str">
        <f>VLOOKUP(A18,HOP!A:T,20,0)</f>
        <v>直连</v>
      </c>
    </row>
    <row r="19" ht="14.25" customHeight="1" spans="1:9">
      <c r="A19" s="6" t="s">
        <v>206</v>
      </c>
      <c r="B19" s="7" t="s">
        <v>92</v>
      </c>
      <c r="C19" s="7" t="s">
        <v>81</v>
      </c>
      <c r="D19" s="3">
        <v>286</v>
      </c>
      <c r="E19" t="str">
        <f>VLOOKUP(A19,HOP!A:L,12,0)</f>
        <v>286.00</v>
      </c>
      <c r="F19" t="str">
        <f>VLOOKUP(A19,HOP!A:C,3,0)</f>
        <v>2358218</v>
      </c>
      <c r="G19">
        <f t="shared" si="0"/>
        <v>0</v>
      </c>
      <c r="H19" t="str">
        <f t="shared" si="1"/>
        <v>，2358218</v>
      </c>
      <c r="I19" t="str">
        <f>VLOOKUP(A19,HOP!A:T,20,0)</f>
        <v>直连</v>
      </c>
    </row>
    <row r="20" spans="1:10">
      <c r="A20" s="43" t="s">
        <v>223</v>
      </c>
      <c r="D20" s="8">
        <v>-304</v>
      </c>
      <c r="E20" t="e">
        <f>VLOOKUP(A20,HOP!A:L,12,0)</f>
        <v>#N/A</v>
      </c>
      <c r="F20">
        <v>2356535</v>
      </c>
      <c r="G20" t="e">
        <f t="shared" si="0"/>
        <v>#N/A</v>
      </c>
      <c r="H20" t="str">
        <f t="shared" si="1"/>
        <v>，2356535</v>
      </c>
      <c r="I20" t="e">
        <f>VLOOKUP(A20,HOP!A:T,20,0)</f>
        <v>#N/A</v>
      </c>
      <c r="J20" t="s">
        <v>229</v>
      </c>
    </row>
    <row r="22" spans="4:4">
      <c r="D22" s="3">
        <f>SUM(D2:D21)</f>
        <v>5522</v>
      </c>
    </row>
    <row r="23" ht="14.25" spans="4:4">
      <c r="D23" s="9" t="s">
        <v>23</v>
      </c>
    </row>
    <row r="28" spans="1:3">
      <c r="A28" t="s">
        <v>230</v>
      </c>
      <c r="C28">
        <v>5826</v>
      </c>
    </row>
    <row r="29" spans="1:3">
      <c r="A29" t="s">
        <v>231</v>
      </c>
      <c r="C29">
        <v>-304</v>
      </c>
    </row>
    <row r="30" spans="1:3">
      <c r="A30" s="5" t="s">
        <v>232</v>
      </c>
      <c r="C30">
        <f>SUM(C28:C29)</f>
        <v>5522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D1" sqref="D$1:D$1048576"/>
    </sheetView>
  </sheetViews>
  <sheetFormatPr defaultColWidth="9.14285714285714" defaultRowHeight="12.75"/>
  <cols>
    <col min="1" max="2" width="9.14285714285714" style="1"/>
    <col min="3" max="3" width="11" style="1" customWidth="1"/>
    <col min="4" max="16383" width="9.14285714285714" style="1"/>
  </cols>
  <sheetData>
    <row r="1" s="1" customFormat="1" spans="1:20">
      <c r="A1" s="2" t="s">
        <v>233</v>
      </c>
      <c r="B1" s="2" t="s">
        <v>234</v>
      </c>
      <c r="C1" s="2" t="s">
        <v>235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236</v>
      </c>
      <c r="I1" s="2" t="s">
        <v>237</v>
      </c>
      <c r="J1" s="2" t="s">
        <v>238</v>
      </c>
      <c r="K1" s="2" t="s">
        <v>239</v>
      </c>
      <c r="L1" s="2" t="s">
        <v>240</v>
      </c>
      <c r="M1" s="2" t="s">
        <v>241</v>
      </c>
      <c r="N1" s="2" t="s">
        <v>242</v>
      </c>
      <c r="O1" s="2" t="s">
        <v>243</v>
      </c>
      <c r="P1" s="2" t="s">
        <v>244</v>
      </c>
      <c r="Q1" s="2" t="s">
        <v>245</v>
      </c>
      <c r="R1" s="2" t="s">
        <v>246</v>
      </c>
      <c r="S1" s="2" t="s">
        <v>247</v>
      </c>
      <c r="T1" s="2" t="s">
        <v>248</v>
      </c>
    </row>
    <row r="2" s="1" customFormat="1" spans="1:20">
      <c r="A2" s="1" t="s">
        <v>126</v>
      </c>
      <c r="B2" s="1" t="s">
        <v>92</v>
      </c>
      <c r="C2" s="1" t="s">
        <v>249</v>
      </c>
      <c r="D2" s="1" t="s">
        <v>128</v>
      </c>
      <c r="E2" s="1" t="s">
        <v>129</v>
      </c>
      <c r="F2" s="1" t="s">
        <v>92</v>
      </c>
      <c r="G2" s="1" t="s">
        <v>81</v>
      </c>
      <c r="H2" s="1" t="s">
        <v>225</v>
      </c>
      <c r="I2" s="1" t="s">
        <v>250</v>
      </c>
      <c r="J2" s="1" t="s">
        <v>251</v>
      </c>
      <c r="K2" s="1" t="s">
        <v>250</v>
      </c>
      <c r="L2" s="1" t="s">
        <v>250</v>
      </c>
      <c r="M2" s="1" t="s">
        <v>252</v>
      </c>
      <c r="N2" s="1" t="s">
        <v>252</v>
      </c>
      <c r="O2" s="1" t="s">
        <v>253</v>
      </c>
      <c r="P2" s="1" t="s">
        <v>254</v>
      </c>
      <c r="Q2" s="1" t="s">
        <v>255</v>
      </c>
      <c r="R2" s="1" t="s">
        <v>73</v>
      </c>
      <c r="S2" s="1" t="s">
        <v>256</v>
      </c>
      <c r="T2" s="1" t="s">
        <v>257</v>
      </c>
    </row>
    <row r="3" s="1" customFormat="1" spans="1:20">
      <c r="A3" s="1" t="s">
        <v>187</v>
      </c>
      <c r="B3" s="1" t="s">
        <v>92</v>
      </c>
      <c r="C3" s="1" t="s">
        <v>258</v>
      </c>
      <c r="D3" s="1" t="s">
        <v>189</v>
      </c>
      <c r="E3" s="1" t="s">
        <v>190</v>
      </c>
      <c r="F3" s="1" t="s">
        <v>92</v>
      </c>
      <c r="G3" s="1" t="s">
        <v>81</v>
      </c>
      <c r="H3" s="1" t="s">
        <v>225</v>
      </c>
      <c r="I3" s="1" t="s">
        <v>259</v>
      </c>
      <c r="J3" s="1" t="s">
        <v>251</v>
      </c>
      <c r="K3" s="1" t="s">
        <v>259</v>
      </c>
      <c r="L3" s="1" t="s">
        <v>259</v>
      </c>
      <c r="M3" s="1" t="s">
        <v>252</v>
      </c>
      <c r="N3" s="1" t="s">
        <v>252</v>
      </c>
      <c r="O3" s="1" t="s">
        <v>253</v>
      </c>
      <c r="P3" s="1" t="s">
        <v>254</v>
      </c>
      <c r="Q3" s="1" t="s">
        <v>260</v>
      </c>
      <c r="R3" s="1" t="s">
        <v>73</v>
      </c>
      <c r="S3" s="1" t="s">
        <v>256</v>
      </c>
      <c r="T3" s="1" t="s">
        <v>257</v>
      </c>
    </row>
    <row r="4" s="1" customFormat="1" spans="1:20">
      <c r="A4" s="1" t="s">
        <v>158</v>
      </c>
      <c r="B4" s="1" t="s">
        <v>92</v>
      </c>
      <c r="C4" s="1" t="s">
        <v>261</v>
      </c>
      <c r="D4" s="1" t="s">
        <v>160</v>
      </c>
      <c r="E4" s="1" t="s">
        <v>161</v>
      </c>
      <c r="F4" s="1" t="s">
        <v>92</v>
      </c>
      <c r="G4" s="1" t="s">
        <v>81</v>
      </c>
      <c r="H4" s="1" t="s">
        <v>225</v>
      </c>
      <c r="I4" s="1" t="s">
        <v>262</v>
      </c>
      <c r="J4" s="1" t="s">
        <v>251</v>
      </c>
      <c r="K4" s="1" t="s">
        <v>262</v>
      </c>
      <c r="L4" s="1" t="s">
        <v>262</v>
      </c>
      <c r="M4" s="1" t="s">
        <v>252</v>
      </c>
      <c r="N4" s="1" t="s">
        <v>252</v>
      </c>
      <c r="O4" s="1" t="s">
        <v>253</v>
      </c>
      <c r="P4" s="1" t="s">
        <v>254</v>
      </c>
      <c r="Q4" s="1" t="s">
        <v>263</v>
      </c>
      <c r="R4" s="1" t="s">
        <v>73</v>
      </c>
      <c r="S4" s="1" t="s">
        <v>256</v>
      </c>
      <c r="T4" s="1" t="s">
        <v>257</v>
      </c>
    </row>
    <row r="5" s="1" customFormat="1" spans="1:20">
      <c r="A5" s="1" t="s">
        <v>103</v>
      </c>
      <c r="B5" s="1" t="s">
        <v>92</v>
      </c>
      <c r="C5" s="1" t="s">
        <v>264</v>
      </c>
      <c r="D5" s="1" t="s">
        <v>105</v>
      </c>
      <c r="E5" s="1" t="s">
        <v>106</v>
      </c>
      <c r="F5" s="1" t="s">
        <v>92</v>
      </c>
      <c r="G5" s="1" t="s">
        <v>81</v>
      </c>
      <c r="H5" s="1" t="s">
        <v>225</v>
      </c>
      <c r="I5" s="1" t="s">
        <v>265</v>
      </c>
      <c r="J5" s="1" t="s">
        <v>251</v>
      </c>
      <c r="K5" s="1" t="s">
        <v>265</v>
      </c>
      <c r="L5" s="1" t="s">
        <v>265</v>
      </c>
      <c r="M5" s="1" t="s">
        <v>252</v>
      </c>
      <c r="N5" s="1" t="s">
        <v>252</v>
      </c>
      <c r="O5" s="1" t="s">
        <v>253</v>
      </c>
      <c r="P5" s="1" t="s">
        <v>254</v>
      </c>
      <c r="Q5" s="1" t="s">
        <v>266</v>
      </c>
      <c r="R5" s="1" t="s">
        <v>73</v>
      </c>
      <c r="S5" s="1" t="s">
        <v>256</v>
      </c>
      <c r="T5" s="1" t="s">
        <v>257</v>
      </c>
    </row>
    <row r="6" s="1" customFormat="1" spans="1:20">
      <c r="A6" s="1" t="s">
        <v>164</v>
      </c>
      <c r="B6" s="1" t="s">
        <v>92</v>
      </c>
      <c r="C6" s="1" t="s">
        <v>267</v>
      </c>
      <c r="D6" s="1" t="s">
        <v>268</v>
      </c>
      <c r="E6" s="1" t="s">
        <v>167</v>
      </c>
      <c r="F6" s="1" t="s">
        <v>92</v>
      </c>
      <c r="G6" s="1" t="s">
        <v>81</v>
      </c>
      <c r="H6" s="1" t="s">
        <v>225</v>
      </c>
      <c r="I6" s="1" t="s">
        <v>269</v>
      </c>
      <c r="J6" s="1" t="s">
        <v>251</v>
      </c>
      <c r="K6" s="1" t="s">
        <v>269</v>
      </c>
      <c r="L6" s="1" t="s">
        <v>269</v>
      </c>
      <c r="M6" s="1" t="s">
        <v>252</v>
      </c>
      <c r="N6" s="1" t="s">
        <v>252</v>
      </c>
      <c r="O6" s="1" t="s">
        <v>253</v>
      </c>
      <c r="P6" s="1" t="s">
        <v>254</v>
      </c>
      <c r="Q6" s="1" t="s">
        <v>270</v>
      </c>
      <c r="R6" s="1" t="s">
        <v>73</v>
      </c>
      <c r="S6" s="1" t="s">
        <v>256</v>
      </c>
      <c r="T6" s="1" t="s">
        <v>257</v>
      </c>
    </row>
    <row r="7" s="1" customFormat="1" spans="1:20">
      <c r="A7" s="1" t="s">
        <v>150</v>
      </c>
      <c r="B7" s="1" t="s">
        <v>92</v>
      </c>
      <c r="C7" s="1" t="s">
        <v>271</v>
      </c>
      <c r="D7" s="1" t="s">
        <v>272</v>
      </c>
      <c r="E7" s="1" t="s">
        <v>153</v>
      </c>
      <c r="F7" s="1" t="s">
        <v>92</v>
      </c>
      <c r="G7" s="1" t="s">
        <v>81</v>
      </c>
      <c r="H7" s="1" t="s">
        <v>225</v>
      </c>
      <c r="I7" s="1" t="s">
        <v>273</v>
      </c>
      <c r="J7" s="1" t="s">
        <v>251</v>
      </c>
      <c r="K7" s="1" t="s">
        <v>273</v>
      </c>
      <c r="L7" s="1" t="s">
        <v>273</v>
      </c>
      <c r="M7" s="1" t="s">
        <v>252</v>
      </c>
      <c r="N7" s="1" t="s">
        <v>252</v>
      </c>
      <c r="O7" s="1" t="s">
        <v>253</v>
      </c>
      <c r="P7" s="1" t="s">
        <v>254</v>
      </c>
      <c r="Q7" s="1" t="s">
        <v>274</v>
      </c>
      <c r="R7" s="1" t="s">
        <v>73</v>
      </c>
      <c r="S7" s="1" t="s">
        <v>256</v>
      </c>
      <c r="T7" s="1" t="s">
        <v>257</v>
      </c>
    </row>
    <row r="8" s="1" customFormat="1" spans="1:20">
      <c r="A8" s="1" t="s">
        <v>118</v>
      </c>
      <c r="B8" s="1" t="s">
        <v>92</v>
      </c>
      <c r="C8" s="1" t="s">
        <v>275</v>
      </c>
      <c r="D8" s="1" t="s">
        <v>276</v>
      </c>
      <c r="E8" s="1" t="s">
        <v>121</v>
      </c>
      <c r="F8" s="1" t="s">
        <v>92</v>
      </c>
      <c r="G8" s="1" t="s">
        <v>81</v>
      </c>
      <c r="H8" s="1" t="s">
        <v>225</v>
      </c>
      <c r="I8" s="1" t="s">
        <v>277</v>
      </c>
      <c r="J8" s="1" t="s">
        <v>251</v>
      </c>
      <c r="K8" s="1" t="s">
        <v>277</v>
      </c>
      <c r="L8" s="1" t="s">
        <v>277</v>
      </c>
      <c r="M8" s="1" t="s">
        <v>252</v>
      </c>
      <c r="N8" s="1" t="s">
        <v>252</v>
      </c>
      <c r="O8" s="1" t="s">
        <v>253</v>
      </c>
      <c r="P8" s="1" t="s">
        <v>254</v>
      </c>
      <c r="Q8" s="1" t="s">
        <v>278</v>
      </c>
      <c r="R8" s="1" t="s">
        <v>73</v>
      </c>
      <c r="S8" s="1" t="s">
        <v>256</v>
      </c>
      <c r="T8" s="1" t="s">
        <v>257</v>
      </c>
    </row>
    <row r="9" s="1" customFormat="1" spans="1:20">
      <c r="A9" s="1" t="s">
        <v>179</v>
      </c>
      <c r="B9" s="1" t="s">
        <v>92</v>
      </c>
      <c r="C9" s="1" t="s">
        <v>279</v>
      </c>
      <c r="D9" s="1" t="s">
        <v>181</v>
      </c>
      <c r="E9" s="1" t="s">
        <v>182</v>
      </c>
      <c r="F9" s="1" t="s">
        <v>92</v>
      </c>
      <c r="G9" s="1" t="s">
        <v>81</v>
      </c>
      <c r="H9" s="1" t="s">
        <v>225</v>
      </c>
      <c r="I9" s="1" t="s">
        <v>280</v>
      </c>
      <c r="J9" s="1" t="s">
        <v>251</v>
      </c>
      <c r="K9" s="1" t="s">
        <v>280</v>
      </c>
      <c r="L9" s="1" t="s">
        <v>280</v>
      </c>
      <c r="M9" s="1" t="s">
        <v>252</v>
      </c>
      <c r="N9" s="1" t="s">
        <v>252</v>
      </c>
      <c r="O9" s="1" t="s">
        <v>253</v>
      </c>
      <c r="P9" s="1" t="s">
        <v>254</v>
      </c>
      <c r="Q9" s="1" t="s">
        <v>281</v>
      </c>
      <c r="R9" s="1" t="s">
        <v>73</v>
      </c>
      <c r="S9" s="1" t="s">
        <v>256</v>
      </c>
      <c r="T9" s="1" t="s">
        <v>257</v>
      </c>
    </row>
    <row r="10" s="1" customFormat="1" spans="1:20">
      <c r="A10" s="1" t="s">
        <v>206</v>
      </c>
      <c r="B10" s="1" t="s">
        <v>92</v>
      </c>
      <c r="C10" s="1" t="s">
        <v>282</v>
      </c>
      <c r="D10" s="1" t="s">
        <v>283</v>
      </c>
      <c r="E10" s="1" t="s">
        <v>209</v>
      </c>
      <c r="F10" s="1" t="s">
        <v>92</v>
      </c>
      <c r="G10" s="1" t="s">
        <v>81</v>
      </c>
      <c r="H10" s="1" t="s">
        <v>225</v>
      </c>
      <c r="I10" s="1" t="s">
        <v>284</v>
      </c>
      <c r="J10" s="1" t="s">
        <v>251</v>
      </c>
      <c r="K10" s="1" t="s">
        <v>284</v>
      </c>
      <c r="L10" s="1" t="s">
        <v>284</v>
      </c>
      <c r="M10" s="1" t="s">
        <v>252</v>
      </c>
      <c r="N10" s="1" t="s">
        <v>252</v>
      </c>
      <c r="O10" s="1" t="s">
        <v>253</v>
      </c>
      <c r="P10" s="1" t="s">
        <v>254</v>
      </c>
      <c r="Q10" s="1" t="s">
        <v>285</v>
      </c>
      <c r="R10" s="1" t="s">
        <v>73</v>
      </c>
      <c r="S10" s="1" t="s">
        <v>256</v>
      </c>
      <c r="T10" s="1" t="s">
        <v>257</v>
      </c>
    </row>
    <row r="11" s="1" customFormat="1" spans="1:20">
      <c r="A11" s="1" t="s">
        <v>199</v>
      </c>
      <c r="B11" s="1" t="s">
        <v>92</v>
      </c>
      <c r="C11" s="1" t="s">
        <v>286</v>
      </c>
      <c r="D11" s="1" t="s">
        <v>201</v>
      </c>
      <c r="E11" s="1" t="s">
        <v>202</v>
      </c>
      <c r="F11" s="1" t="s">
        <v>92</v>
      </c>
      <c r="G11" s="1" t="s">
        <v>81</v>
      </c>
      <c r="H11" s="1" t="s">
        <v>225</v>
      </c>
      <c r="I11" s="1" t="s">
        <v>287</v>
      </c>
      <c r="J11" s="1" t="s">
        <v>251</v>
      </c>
      <c r="K11" s="1" t="s">
        <v>287</v>
      </c>
      <c r="L11" s="1" t="s">
        <v>287</v>
      </c>
      <c r="M11" s="1" t="s">
        <v>252</v>
      </c>
      <c r="N11" s="1" t="s">
        <v>252</v>
      </c>
      <c r="O11" s="1" t="s">
        <v>253</v>
      </c>
      <c r="P11" s="1" t="s">
        <v>254</v>
      </c>
      <c r="Q11" s="1" t="s">
        <v>288</v>
      </c>
      <c r="R11" s="1" t="s">
        <v>73</v>
      </c>
      <c r="S11" s="1" t="s">
        <v>256</v>
      </c>
      <c r="T11" s="1" t="s">
        <v>257</v>
      </c>
    </row>
    <row r="12" s="1" customFormat="1" spans="1:20">
      <c r="A12" s="1" t="s">
        <v>110</v>
      </c>
      <c r="B12" s="1" t="s">
        <v>92</v>
      </c>
      <c r="C12" s="1" t="s">
        <v>289</v>
      </c>
      <c r="D12" s="1" t="s">
        <v>290</v>
      </c>
      <c r="E12" s="1" t="s">
        <v>113</v>
      </c>
      <c r="F12" s="1" t="s">
        <v>92</v>
      </c>
      <c r="G12" s="1" t="s">
        <v>81</v>
      </c>
      <c r="H12" s="1" t="s">
        <v>225</v>
      </c>
      <c r="I12" s="1" t="s">
        <v>291</v>
      </c>
      <c r="J12" s="1" t="s">
        <v>251</v>
      </c>
      <c r="K12" s="1" t="s">
        <v>291</v>
      </c>
      <c r="L12" s="1" t="s">
        <v>291</v>
      </c>
      <c r="M12" s="1" t="s">
        <v>252</v>
      </c>
      <c r="N12" s="1" t="s">
        <v>252</v>
      </c>
      <c r="O12" s="1" t="s">
        <v>253</v>
      </c>
      <c r="P12" s="1" t="s">
        <v>254</v>
      </c>
      <c r="Q12" s="1" t="s">
        <v>292</v>
      </c>
      <c r="R12" s="1" t="s">
        <v>73</v>
      </c>
      <c r="S12" s="1" t="s">
        <v>256</v>
      </c>
      <c r="T12" s="1" t="s">
        <v>257</v>
      </c>
    </row>
    <row r="13" s="1" customFormat="1" spans="1:20">
      <c r="A13" s="1" t="s">
        <v>171</v>
      </c>
      <c r="B13" s="1" t="s">
        <v>92</v>
      </c>
      <c r="C13" s="1" t="s">
        <v>293</v>
      </c>
      <c r="D13" s="1" t="s">
        <v>173</v>
      </c>
      <c r="E13" s="1" t="s">
        <v>174</v>
      </c>
      <c r="F13" s="1" t="s">
        <v>92</v>
      </c>
      <c r="G13" s="1" t="s">
        <v>81</v>
      </c>
      <c r="H13" s="1" t="s">
        <v>225</v>
      </c>
      <c r="I13" s="1" t="s">
        <v>294</v>
      </c>
      <c r="J13" s="1" t="s">
        <v>251</v>
      </c>
      <c r="K13" s="1" t="s">
        <v>294</v>
      </c>
      <c r="L13" s="1" t="s">
        <v>294</v>
      </c>
      <c r="M13" s="1" t="s">
        <v>252</v>
      </c>
      <c r="N13" s="1" t="s">
        <v>252</v>
      </c>
      <c r="O13" s="1" t="s">
        <v>253</v>
      </c>
      <c r="P13" s="1" t="s">
        <v>254</v>
      </c>
      <c r="Q13" s="1" t="s">
        <v>295</v>
      </c>
      <c r="R13" s="1" t="s">
        <v>73</v>
      </c>
      <c r="S13" s="1" t="s">
        <v>256</v>
      </c>
      <c r="T13" s="1" t="s">
        <v>257</v>
      </c>
    </row>
    <row r="14" s="1" customFormat="1" spans="1:20">
      <c r="A14" s="1" t="s">
        <v>134</v>
      </c>
      <c r="B14" s="1" t="s">
        <v>92</v>
      </c>
      <c r="C14" s="1" t="s">
        <v>296</v>
      </c>
      <c r="D14" s="1" t="s">
        <v>136</v>
      </c>
      <c r="E14" s="1" t="s">
        <v>137</v>
      </c>
      <c r="F14" s="1" t="s">
        <v>92</v>
      </c>
      <c r="G14" s="1" t="s">
        <v>81</v>
      </c>
      <c r="H14" s="1" t="s">
        <v>225</v>
      </c>
      <c r="I14" s="1" t="s">
        <v>297</v>
      </c>
      <c r="J14" s="1" t="s">
        <v>251</v>
      </c>
      <c r="K14" s="1" t="s">
        <v>297</v>
      </c>
      <c r="L14" s="1" t="s">
        <v>297</v>
      </c>
      <c r="M14" s="1" t="s">
        <v>252</v>
      </c>
      <c r="N14" s="1" t="s">
        <v>252</v>
      </c>
      <c r="O14" s="1" t="s">
        <v>253</v>
      </c>
      <c r="P14" s="1" t="s">
        <v>254</v>
      </c>
      <c r="Q14" s="1" t="s">
        <v>298</v>
      </c>
      <c r="R14" s="1" t="s">
        <v>73</v>
      </c>
      <c r="S14" s="1" t="s">
        <v>256</v>
      </c>
      <c r="T14" s="1" t="s">
        <v>257</v>
      </c>
    </row>
    <row r="15" s="1" customFormat="1" spans="1:20">
      <c r="A15" s="1" t="s">
        <v>142</v>
      </c>
      <c r="B15" s="1" t="s">
        <v>92</v>
      </c>
      <c r="C15" s="1" t="s">
        <v>299</v>
      </c>
      <c r="D15" s="1" t="s">
        <v>144</v>
      </c>
      <c r="E15" s="1" t="s">
        <v>300</v>
      </c>
      <c r="F15" s="1" t="s">
        <v>92</v>
      </c>
      <c r="G15" s="1" t="s">
        <v>81</v>
      </c>
      <c r="H15" s="1" t="s">
        <v>225</v>
      </c>
      <c r="I15" s="1" t="s">
        <v>301</v>
      </c>
      <c r="J15" s="1" t="s">
        <v>251</v>
      </c>
      <c r="K15" s="1" t="s">
        <v>301</v>
      </c>
      <c r="L15" s="1" t="s">
        <v>301</v>
      </c>
      <c r="M15" s="1" t="s">
        <v>252</v>
      </c>
      <c r="N15" s="1" t="s">
        <v>252</v>
      </c>
      <c r="O15" s="1" t="s">
        <v>253</v>
      </c>
      <c r="P15" s="1" t="s">
        <v>254</v>
      </c>
      <c r="Q15" s="1" t="s">
        <v>302</v>
      </c>
      <c r="R15" s="1" t="s">
        <v>73</v>
      </c>
      <c r="S15" s="1" t="s">
        <v>256</v>
      </c>
      <c r="T15" s="1" t="s">
        <v>257</v>
      </c>
    </row>
    <row r="16" s="1" customFormat="1" spans="1:20">
      <c r="A16" s="1" t="s">
        <v>194</v>
      </c>
      <c r="B16" s="1" t="s">
        <v>92</v>
      </c>
      <c r="C16" s="1" t="s">
        <v>303</v>
      </c>
      <c r="D16" s="1" t="s">
        <v>196</v>
      </c>
      <c r="E16" s="1" t="s">
        <v>197</v>
      </c>
      <c r="F16" s="1" t="s">
        <v>92</v>
      </c>
      <c r="G16" s="1" t="s">
        <v>81</v>
      </c>
      <c r="H16" s="1" t="s">
        <v>225</v>
      </c>
      <c r="I16" s="1" t="s">
        <v>259</v>
      </c>
      <c r="J16" s="1" t="s">
        <v>251</v>
      </c>
      <c r="K16" s="1" t="s">
        <v>259</v>
      </c>
      <c r="L16" s="1" t="s">
        <v>259</v>
      </c>
      <c r="M16" s="1" t="s">
        <v>252</v>
      </c>
      <c r="N16" s="1" t="s">
        <v>252</v>
      </c>
      <c r="O16" s="1" t="s">
        <v>253</v>
      </c>
      <c r="P16" s="1" t="s">
        <v>254</v>
      </c>
      <c r="Q16" s="1" t="s">
        <v>304</v>
      </c>
      <c r="R16" s="1" t="s">
        <v>73</v>
      </c>
      <c r="S16" s="1" t="s">
        <v>256</v>
      </c>
      <c r="T16" s="1" t="s">
        <v>257</v>
      </c>
    </row>
    <row r="17" s="1" customFormat="1" spans="1:20">
      <c r="A17" s="1" t="s">
        <v>97</v>
      </c>
      <c r="B17" s="1" t="s">
        <v>80</v>
      </c>
      <c r="C17" s="1" t="s">
        <v>305</v>
      </c>
      <c r="D17" s="1" t="s">
        <v>99</v>
      </c>
      <c r="E17" s="1" t="s">
        <v>100</v>
      </c>
      <c r="F17" s="1" t="s">
        <v>92</v>
      </c>
      <c r="G17" s="1" t="s">
        <v>81</v>
      </c>
      <c r="H17" s="1" t="s">
        <v>225</v>
      </c>
      <c r="I17" s="1" t="s">
        <v>306</v>
      </c>
      <c r="J17" s="1" t="s">
        <v>251</v>
      </c>
      <c r="K17" s="1" t="s">
        <v>306</v>
      </c>
      <c r="L17" s="1" t="s">
        <v>306</v>
      </c>
      <c r="M17" s="1" t="s">
        <v>252</v>
      </c>
      <c r="N17" s="1" t="s">
        <v>252</v>
      </c>
      <c r="O17" s="1" t="s">
        <v>253</v>
      </c>
      <c r="P17" s="1" t="s">
        <v>254</v>
      </c>
      <c r="Q17" s="1" t="s">
        <v>307</v>
      </c>
      <c r="R17" s="1" t="s">
        <v>73</v>
      </c>
      <c r="S17" s="1" t="s">
        <v>256</v>
      </c>
      <c r="T17" s="1" t="s">
        <v>257</v>
      </c>
    </row>
    <row r="18" s="1" customFormat="1" spans="1:20">
      <c r="A18" s="1" t="s">
        <v>87</v>
      </c>
      <c r="B18" s="1" t="s">
        <v>91</v>
      </c>
      <c r="C18" s="1" t="s">
        <v>308</v>
      </c>
      <c r="D18" s="1" t="s">
        <v>309</v>
      </c>
      <c r="E18" s="1" t="s">
        <v>90</v>
      </c>
      <c r="F18" s="1" t="s">
        <v>92</v>
      </c>
      <c r="G18" s="1" t="s">
        <v>81</v>
      </c>
      <c r="H18" s="1" t="s">
        <v>225</v>
      </c>
      <c r="I18" s="1" t="s">
        <v>310</v>
      </c>
      <c r="J18" s="1" t="s">
        <v>251</v>
      </c>
      <c r="K18" s="1" t="s">
        <v>310</v>
      </c>
      <c r="L18" s="1" t="s">
        <v>310</v>
      </c>
      <c r="M18" s="1" t="s">
        <v>252</v>
      </c>
      <c r="N18" s="1" t="s">
        <v>252</v>
      </c>
      <c r="O18" s="1" t="s">
        <v>253</v>
      </c>
      <c r="P18" s="1" t="s">
        <v>254</v>
      </c>
      <c r="Q18" s="1" t="s">
        <v>311</v>
      </c>
      <c r="R18" s="1" t="s">
        <v>73</v>
      </c>
      <c r="S18" s="1" t="s">
        <v>256</v>
      </c>
      <c r="T18" s="1" t="s">
        <v>257</v>
      </c>
    </row>
    <row r="19" s="1" customFormat="1" spans="1:20">
      <c r="A19" s="1" t="s">
        <v>71</v>
      </c>
      <c r="B19" s="1" t="s">
        <v>79</v>
      </c>
      <c r="C19" s="1" t="s">
        <v>312</v>
      </c>
      <c r="D19" s="1" t="s">
        <v>313</v>
      </c>
      <c r="E19" s="1" t="s">
        <v>78</v>
      </c>
      <c r="F19" s="1" t="s">
        <v>80</v>
      </c>
      <c r="G19" s="1" t="s">
        <v>81</v>
      </c>
      <c r="H19" s="1" t="s">
        <v>225</v>
      </c>
      <c r="I19" s="1" t="s">
        <v>314</v>
      </c>
      <c r="J19" s="1" t="s">
        <v>251</v>
      </c>
      <c r="K19" s="1" t="s">
        <v>314</v>
      </c>
      <c r="L19" s="1" t="s">
        <v>314</v>
      </c>
      <c r="M19" s="1" t="s">
        <v>252</v>
      </c>
      <c r="N19" s="1" t="s">
        <v>252</v>
      </c>
      <c r="O19" s="1" t="s">
        <v>253</v>
      </c>
      <c r="P19" s="1" t="s">
        <v>254</v>
      </c>
      <c r="Q19" s="1" t="s">
        <v>315</v>
      </c>
      <c r="R19" s="1" t="s">
        <v>73</v>
      </c>
      <c r="S19" s="1" t="s">
        <v>256</v>
      </c>
      <c r="T19" s="1" t="s">
        <v>257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2021-12-29T06:35:45Z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84819F272E4A40E2A4FBA45583550BB5</vt:lpwstr>
  </property>
</Properties>
</file>