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</definedName>
  </definedNames>
  <calcPr calcId="144525"/>
</workbook>
</file>

<file path=xl/sharedStrings.xml><?xml version="1.0" encoding="utf-8"?>
<sst xmlns="http://schemas.openxmlformats.org/spreadsheetml/2006/main" count="138" uniqueCount="85">
  <si>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</si>
  <si>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</si>
  <si>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</si>
  <si>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</si>
  <si>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</si>
  <si>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</si>
  <si>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</si>
  <si>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</si>
  <si>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</si>
  <si>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</si>
  <si>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</si>
  <si>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</si>
  <si>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</si>
  <si>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</si>
  <si>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</si>
  <si>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</si>
  <si>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</si>
  <si>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</si>
  <si>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</si>
  <si>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</si>
  <si>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</si>
  <si>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</si>
  <si>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</si>
  <si>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</si>
  <si>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</si>
  <si>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</si>
  <si>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</si>
  <si>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[香港]香港富荟旺角酒店(iclub Mong Kok Hotel)(69311702)</t>
  </si>
  <si>
    <t>商荟Premier双床房&lt;双人入住&gt;&lt;内宾&gt;&lt;预付&gt;&lt;双早&gt;</t>
  </si>
  <si>
    <t>CNY</t>
  </si>
  <si>
    <t>XIANG/HONG</t>
  </si>
  <si>
    <t>CA363211230CNY</t>
  </si>
  <si>
    <t>未提现</t>
  </si>
  <si>
    <t>携程开票</t>
  </si>
  <si>
    <t>[东至]格林豪泰酒店(东至丽山秀水店)(83135954)</t>
  </si>
  <si>
    <t>1.8m商务大床房&lt;双人入住&gt;&lt;无早&gt;</t>
  </si>
  <si>
    <t>张成林,刘志强</t>
  </si>
  <si>
    <t>何林强</t>
  </si>
  <si>
    <t>，</t>
  </si>
  <si>
    <t>A211230091954481</t>
  </si>
  <si>
    <t>A211230092035481</t>
  </si>
  <si>
    <t>CNY / HKD 当前参考汇率: 1.224103392</t>
  </si>
  <si>
    <t>总计：1276.08 CNY/
1562.05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</si>
  <si>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</si>
  <si>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</si>
  <si>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</si>
  <si>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</si>
  <si>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</si>
  <si>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</si>
  <si>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</si>
  <si>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</si>
  <si>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</si>
  <si>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</si>
  <si>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</si>
  <si>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</si>
  <si>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</si>
  <si>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</si>
  <si>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</si>
  <si>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</si>
  <si>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</si>
  <si>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2021-12-14</t>
  </si>
  <si>
    <t>2340414</t>
  </si>
  <si>
    <t>格林豪泰酒店(东至丽山秀水店)</t>
  </si>
  <si>
    <t>2021-12-15</t>
  </si>
  <si>
    <t>退房日周结</t>
  </si>
  <si>
    <t>130.00</t>
  </si>
  <si>
    <t>RMB</t>
  </si>
  <si>
    <t>0</t>
  </si>
  <si>
    <t>0.00</t>
  </si>
  <si>
    <t>携程国内直连(DD)</t>
  </si>
  <si>
    <t>2021-12-14 21:31:22</t>
  </si>
  <si>
    <t>否</t>
  </si>
  <si>
    <t>汇智国际旅游发展有限公司</t>
  </si>
  <si>
    <t>直采</t>
  </si>
  <si>
    <t>2340284</t>
  </si>
  <si>
    <t>260.00</t>
  </si>
  <si>
    <t>2021-12-14 19:52:53</t>
  </si>
  <si>
    <t>2021-12-03</t>
  </si>
  <si>
    <t>2324997</t>
  </si>
  <si>
    <t>香港富荟旺角酒店</t>
  </si>
  <si>
    <t>XIANG HONG</t>
  </si>
  <si>
    <t>2021-12-13</t>
  </si>
  <si>
    <t>886.08</t>
  </si>
  <si>
    <t>2021-12-03 11:05:21</t>
  </si>
  <si>
    <t>直连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</si>
</sst>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22" fillId="15" borderId="3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16910855859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44543</v>
      </c>
      <c r="G2" s="5">
        <v>44545</v>
      </c>
      <c r="H2" s="4">
        <v>1</v>
      </c>
      <c r="I2" s="4">
        <v>2</v>
      </c>
      <c r="J2" s="4">
        <v>2</v>
      </c>
      <c r="K2" s="4" t="s">
        <v>29</v>
      </c>
      <c r="L2" s="4">
        <v>886.08</v>
      </c>
      <c r="M2" s="4">
        <v>886.08</v>
      </c>
      <c r="N2" s="4" t="s">
        <v>30</v>
      </c>
      <c r="O2" s="4" t="s">
        <v>31</v>
      </c>
      <c r="P2" s="4" t="s">
        <v>32</v>
      </c>
      <c r="Q2" s="4">
        <v>0</v>
      </c>
      <c r="R2" s="6">
        <v>44533</v>
      </c>
      <c r="S2" s="5">
        <v>44560</v>
      </c>
      <c r="T2" s="4" t="s">
        <v>33</v>
      </c>
      <c r="U2" s="4">
        <v>886.08</v>
      </c>
      <c r="V2" s="4">
        <v>0</v>
      </c>
      <c r="W2" s="4">
        <v>0</v>
      </c>
      <c r="X2" s="4">
        <v>2324997</v>
      </c>
    </row>
    <row r="3" s="4" customFormat="1" spans="1:26">
      <c r="A3" s="4">
        <v>16985400481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44544</v>
      </c>
      <c r="G3" s="5">
        <v>44545</v>
      </c>
      <c r="H3" s="4">
        <v>2</v>
      </c>
      <c r="I3" s="4">
        <v>1</v>
      </c>
      <c r="J3" s="4">
        <v>2</v>
      </c>
      <c r="K3" s="4" t="s">
        <v>29</v>
      </c>
      <c r="L3" s="4">
        <v>260</v>
      </c>
      <c r="M3" s="4">
        <v>260</v>
      </c>
      <c r="N3" s="4" t="s">
        <v>36</v>
      </c>
      <c r="O3" s="4" t="s">
        <v>31</v>
      </c>
      <c r="P3" s="4" t="s">
        <v>32</v>
      </c>
      <c r="Q3" s="4">
        <v>0</v>
      </c>
      <c r="R3" s="6">
        <v>44544</v>
      </c>
      <c r="S3" s="5">
        <v>44560</v>
      </c>
      <c r="T3" s="4" t="s">
        <v>33</v>
      </c>
      <c r="U3" s="4">
        <v>260</v>
      </c>
      <c r="V3" s="4">
        <v>0</v>
      </c>
      <c r="W3" s="4">
        <v>0</v>
      </c>
      <c r="X3" s="4">
        <v>2340284</v>
      </c>
      <c r="Y3" s="4">
        <v>7807</v>
      </c>
      <c r="Z3" s="4">
        <v>7819</v>
      </c>
    </row>
    <row r="4" s="4" customFormat="1" spans="1:25">
      <c r="A4" s="4">
        <v>16985902388</v>
      </c>
      <c r="B4" s="4" t="s">
        <v>25</v>
      </c>
      <c r="C4" s="4" t="s">
        <v>26</v>
      </c>
      <c r="D4" s="4" t="s">
        <v>34</v>
      </c>
      <c r="E4" s="4" t="s">
        <v>35</v>
      </c>
      <c r="F4" s="5">
        <v>44544</v>
      </c>
      <c r="G4" s="5">
        <v>44545</v>
      </c>
      <c r="H4" s="4">
        <v>1</v>
      </c>
      <c r="I4" s="4">
        <v>1</v>
      </c>
      <c r="J4" s="4">
        <v>1</v>
      </c>
      <c r="K4" s="4" t="s">
        <v>29</v>
      </c>
      <c r="L4" s="4">
        <v>130</v>
      </c>
      <c r="M4" s="4">
        <v>130</v>
      </c>
      <c r="N4" s="4" t="s">
        <v>37</v>
      </c>
      <c r="O4" s="4" t="s">
        <v>31</v>
      </c>
      <c r="P4" s="4" t="s">
        <v>32</v>
      </c>
      <c r="Q4" s="4">
        <v>0</v>
      </c>
      <c r="R4" s="6">
        <v>44544</v>
      </c>
      <c r="S4" s="5">
        <v>44560</v>
      </c>
      <c r="T4" s="4" t="s">
        <v>33</v>
      </c>
      <c r="U4" s="4">
        <v>130</v>
      </c>
      <c r="V4" s="4">
        <v>0</v>
      </c>
      <c r="W4" s="4">
        <v>0</v>
      </c>
      <c r="X4" s="4">
        <v>2340414</v>
      </c>
      <c r="Y4" s="4">
        <v>6820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1" sqref="A11:E14"/>
    </sheetView>
  </sheetViews>
  <sheetFormatPr defaultColWidth="9" defaultRowHeight="13.5"/>
  <cols>
    <col min="1" max="1" width="13.7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38</v>
      </c>
    </row>
    <row r="2" s="4" customFormat="1" spans="1:9">
      <c r="A2" s="4">
        <v>16910855859</v>
      </c>
      <c r="B2" s="5">
        <v>44543</v>
      </c>
      <c r="C2" s="5">
        <v>44545</v>
      </c>
      <c r="D2" s="4">
        <v>886.08</v>
      </c>
      <c r="E2" s="4" t="str">
        <f>VLOOKUP(A2,HOP!A:L,12,0)</f>
        <v>886.08</v>
      </c>
      <c r="F2" s="4" t="str">
        <f>VLOOKUP(A2,HOP!A:C,3,0)</f>
        <v>2324997</v>
      </c>
      <c r="G2" s="4">
        <f>D2-E2</f>
        <v>0</v>
      </c>
      <c r="H2" s="4" t="str">
        <f>$H$1&amp;F2</f>
        <v>，2324997</v>
      </c>
      <c r="I2" s="4" t="str">
        <f>VLOOKUP(A2,HOP!A:T,20,0)</f>
        <v>直连</v>
      </c>
    </row>
    <row r="3" s="4" customFormat="1" spans="1:9">
      <c r="A3" s="4">
        <v>16985400481</v>
      </c>
      <c r="B3" s="5">
        <v>44544</v>
      </c>
      <c r="C3" s="5">
        <v>44545</v>
      </c>
      <c r="D3" s="4">
        <v>260</v>
      </c>
      <c r="E3" s="4" t="str">
        <f>VLOOKUP(A3,HOP!A:L,12,0)</f>
        <v>260.00</v>
      </c>
      <c r="F3" s="4" t="str">
        <f>VLOOKUP(A3,HOP!A:C,3,0)</f>
        <v>2340284</v>
      </c>
      <c r="G3" s="4">
        <f>D3-E3</f>
        <v>0</v>
      </c>
      <c r="H3" s="4" t="str">
        <f>$H$1&amp;F3</f>
        <v>，2340284</v>
      </c>
      <c r="I3" s="4" t="str">
        <f>VLOOKUP(A3,HOP!A:T,20,0)</f>
        <v>直采</v>
      </c>
    </row>
    <row r="4" s="4" customFormat="1" spans="1:9">
      <c r="A4" s="4">
        <v>16985902388</v>
      </c>
      <c r="B4" s="5">
        <v>44544</v>
      </c>
      <c r="C4" s="5">
        <v>44545</v>
      </c>
      <c r="D4" s="4">
        <v>130</v>
      </c>
      <c r="E4" s="4" t="str">
        <f>VLOOKUP(A4,HOP!A:L,12,0)</f>
        <v>130.00</v>
      </c>
      <c r="F4" s="4" t="str">
        <f>VLOOKUP(A4,HOP!A:C,3,0)</f>
        <v>2340414</v>
      </c>
      <c r="G4" s="4">
        <f>D4-E4</f>
        <v>0</v>
      </c>
      <c r="H4" s="4" t="str">
        <f>$H$1&amp;F4</f>
        <v>，2340414</v>
      </c>
      <c r="I4" s="4" t="str">
        <f>VLOOKUP(A4,HOP!A:T,20,0)</f>
        <v>直采</v>
      </c>
    </row>
    <row r="6" spans="4:4">
      <c r="D6" s="4">
        <f>SUM(D2:D5)</f>
        <v>1276.08</v>
      </c>
    </row>
    <row r="11" spans="1:5">
      <c r="A11" s="4" t="s">
        <v>39</v>
      </c>
      <c r="D11" s="4">
        <v>390</v>
      </c>
      <c r="E11" s="4">
        <v>477.4</v>
      </c>
    </row>
    <row r="12" spans="1:5">
      <c r="A12" s="4" t="s">
        <v>40</v>
      </c>
      <c r="D12" s="4">
        <v>886.08</v>
      </c>
      <c r="E12" s="4">
        <v>1084.65</v>
      </c>
    </row>
    <row r="13" spans="1:5">
      <c r="A13" s="4" t="s">
        <v>41</v>
      </c>
      <c r="D13" s="4">
        <f>SUM(D11:D12)</f>
        <v>1276.08</v>
      </c>
      <c r="E13" s="4">
        <f>SUM(E11:E12)</f>
        <v>1562.05</v>
      </c>
    </row>
    <row r="14" spans="1:1">
      <c r="A14" s="4" t="s">
        <v>42</v>
      </c>
    </row>
  </sheetData>
  <autoFilter ref="A1:XFD4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0">
      <c r="A1" s="2" t="s">
        <v>43</v>
      </c>
      <c r="B1" s="2" t="s">
        <v>44</v>
      </c>
      <c r="C1" s="2" t="s">
        <v>45</v>
      </c>
      <c r="D1" s="2" t="s">
        <v>46</v>
      </c>
      <c r="E1" s="2" t="s">
        <v>13</v>
      </c>
      <c r="F1" s="2" t="s">
        <v>5</v>
      </c>
      <c r="G1" s="2" t="s">
        <v>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57</v>
      </c>
      <c r="S1" s="2" t="s">
        <v>58</v>
      </c>
      <c r="T1" s="2" t="s">
        <v>59</v>
      </c>
    </row>
    <row r="2" s="1" customFormat="1" spans="1:20">
      <c r="A2" s="3">
        <v>16985902388</v>
      </c>
      <c r="B2" s="1" t="s">
        <v>60</v>
      </c>
      <c r="C2" s="1" t="s">
        <v>61</v>
      </c>
      <c r="D2" s="1" t="s">
        <v>62</v>
      </c>
      <c r="E2" s="1" t="s">
        <v>37</v>
      </c>
      <c r="F2" s="1" t="s">
        <v>60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</row>
    <row r="3" s="1" customFormat="1" spans="1:20">
      <c r="A3" s="3">
        <v>16985400481</v>
      </c>
      <c r="B3" s="1" t="s">
        <v>60</v>
      </c>
      <c r="C3" s="1" t="s">
        <v>74</v>
      </c>
      <c r="D3" s="1" t="s">
        <v>62</v>
      </c>
      <c r="E3" s="1" t="s">
        <v>36</v>
      </c>
      <c r="F3" s="1" t="s">
        <v>60</v>
      </c>
      <c r="G3" s="1" t="s">
        <v>63</v>
      </c>
      <c r="H3" s="1" t="s">
        <v>64</v>
      </c>
      <c r="I3" s="1" t="s">
        <v>75</v>
      </c>
      <c r="J3" s="1" t="s">
        <v>66</v>
      </c>
      <c r="K3" s="1" t="s">
        <v>75</v>
      </c>
      <c r="L3" s="1" t="s">
        <v>75</v>
      </c>
      <c r="M3" s="1" t="s">
        <v>67</v>
      </c>
      <c r="N3" s="1" t="s">
        <v>67</v>
      </c>
      <c r="O3" s="1" t="s">
        <v>68</v>
      </c>
      <c r="P3" s="1" t="s">
        <v>69</v>
      </c>
      <c r="Q3" s="1" t="s">
        <v>76</v>
      </c>
      <c r="R3" s="1" t="s">
        <v>71</v>
      </c>
      <c r="S3" s="1" t="s">
        <v>72</v>
      </c>
      <c r="T3" s="1" t="s">
        <v>73</v>
      </c>
    </row>
    <row r="4" s="1" customFormat="1" spans="1:20">
      <c r="A4" s="3">
        <v>16910855859</v>
      </c>
      <c r="B4" s="1" t="s">
        <v>77</v>
      </c>
      <c r="C4" s="1" t="s">
        <v>78</v>
      </c>
      <c r="D4" s="1" t="s">
        <v>79</v>
      </c>
      <c r="E4" s="1" t="s">
        <v>80</v>
      </c>
      <c r="F4" s="1" t="s">
        <v>81</v>
      </c>
      <c r="G4" s="1" t="s">
        <v>63</v>
      </c>
      <c r="H4" s="1" t="s">
        <v>64</v>
      </c>
      <c r="I4" s="1" t="s">
        <v>82</v>
      </c>
      <c r="J4" s="1" t="s">
        <v>66</v>
      </c>
      <c r="K4" s="1" t="s">
        <v>82</v>
      </c>
      <c r="L4" s="1" t="s">
        <v>82</v>
      </c>
      <c r="M4" s="1" t="s">
        <v>67</v>
      </c>
      <c r="N4" s="1" t="s">
        <v>67</v>
      </c>
      <c r="O4" s="1" t="s">
        <v>68</v>
      </c>
      <c r="P4" s="1" t="s">
        <v>69</v>
      </c>
      <c r="Q4" s="1" t="s">
        <v>83</v>
      </c>
      <c r="R4" s="1" t="s">
        <v>71</v>
      </c>
      <c r="S4" s="1" t="s">
        <v>72</v>
      </c>
      <c r="T4" s="1" t="s">
        <v>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2021-12-30T01:14:56Z</dcterms:created>
  <dcterms:modified xsi:type="dcterms:W3CDTF">2021-12-30T01:21:09Z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C145A37F35B148B3BD1D4263D410A241</vt:lpwstr>
  </property>
  <property fmtid="{D5CDD505-2E9C-101B-9397-08002B2CF9AE}" pid="3" name="KSOProductBuildVer">
    <vt:lpwstr>2052-11.1.0.11194</vt:lpwstr>
  </property>
</Properties>
</file>