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<sst xmlns="http://schemas.openxmlformats.org/spreadsheetml/2006/main" count="368" uniqueCount="146">
  <si>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</si>
  <si>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</si>
  <si>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</si>
  <si>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</si>
  <si>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</si>
  <si>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</si>
  <si>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</si>
  <si>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</si>
  <si>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</si>
  <si>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</si>
  <si>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</si>
  <si>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</si>
  <si>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</si>
  <si>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</si>
  <si>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</si>
  <si>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</si>
  <si>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</si>
  <si>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</si>
  <si>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</si>
  <si>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</si>
  <si>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</si>
  <si>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</si>
  <si>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</si>
  <si>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</si>
  <si>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</si>
  <si>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</si>
  <si>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</si>
  <si>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[台南]台南富驿時尚酒店(FX HOTEL TAINAN)(80941323)</t>
  </si>
  <si>
    <t>时尚双床房&lt;2人入住&gt;</t>
  </si>
  <si>
    <t>CNY</t>
  </si>
  <si>
    <t>LAN/SHUSHIN</t>
  </si>
  <si>
    <t>CA13744211230CNY</t>
  </si>
  <si>
    <t>未提现</t>
  </si>
  <si>
    <t>携程开票</t>
  </si>
  <si>
    <t>T619650</t>
  </si>
  <si>
    <t>[香港]香港珀丽酒店(Rosedale Hotel Hong Kong)(76255176)</t>
  </si>
  <si>
    <t>高级房&lt;2人入住&gt;</t>
  </si>
  <si>
    <t>chang/sai yin</t>
  </si>
  <si>
    <t>取消</t>
  </si>
  <si>
    <t>[厦门]厦门海景千禧大酒店(68194086)</t>
  </si>
  <si>
    <t>高级大床房&lt;2人入住&gt;</t>
  </si>
  <si>
    <t>黃曾显</t>
  </si>
  <si>
    <t>[昆明]全季酒店(昆明北京路恒隆广场店)(80247663)</t>
  </si>
  <si>
    <t>大床房&lt;2人入住&gt;</t>
  </si>
  <si>
    <t>侯颖</t>
  </si>
  <si>
    <t>R6502241071856749001</t>
  </si>
  <si>
    <t>[上海]上海海悦滨江酒店公寓(80243258)</t>
  </si>
  <si>
    <t>陆家嘴缩影&lt;2人入住&gt;</t>
  </si>
  <si>
    <t>杨播</t>
  </si>
  <si>
    <t>[张家港]张家港保税区智选假日酒店(80895136)</t>
  </si>
  <si>
    <t>高级大床房&lt;2人入住&gt;&lt;早餐&gt;</t>
  </si>
  <si>
    <t>王建伟</t>
  </si>
  <si>
    <t>[简阳]IU酒店(简阳雄州广场店)(80246285)</t>
  </si>
  <si>
    <t>小U精致大床房&lt;2人入住&gt;</t>
  </si>
  <si>
    <t>刘刚</t>
  </si>
  <si>
    <t>[济南]汉庭酒店(济南遥墙国际机场店)(76551056)</t>
  </si>
  <si>
    <t>张国磊</t>
  </si>
  <si>
    <t>R2501051072179459001</t>
  </si>
  <si>
    <t>[蚌埠]格林豪泰(蚌埠农机大市场昌平街店)(80249178)</t>
  </si>
  <si>
    <t>尚钰</t>
  </si>
  <si>
    <t>(GRT)73636358;</t>
  </si>
  <si>
    <t>[宿迁]格林豪泰(宿迁义乌商贸城富康大道快捷酒店)(76549010)</t>
  </si>
  <si>
    <t>1.5米床大床房&lt;2人入住&gt;</t>
  </si>
  <si>
    <t>王宁</t>
  </si>
  <si>
    <t>(GRT)73639321;</t>
  </si>
  <si>
    <t>[宜川]尚客优精选酒店(宜川壶口店)(81209578)</t>
  </si>
  <si>
    <t>豪华双床房&lt;2人入住&gt;</t>
  </si>
  <si>
    <t>孟杰</t>
  </si>
  <si>
    <t>，</t>
  </si>
  <si>
    <t>16980585787此单多收160元待退回</t>
  </si>
  <si>
    <t xml:space="preserve"> 2515 CNY</t>
  </si>
  <si>
    <t>A211230093616481</t>
  </si>
  <si>
    <t>A2112300936403605</t>
  </si>
  <si>
    <t>总计：2515元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</si>
  <si>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</si>
  <si>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</si>
  <si>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</si>
  <si>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</si>
  <si>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</si>
  <si>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</si>
  <si>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</si>
  <si>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</si>
  <si>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</si>
  <si>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</si>
  <si>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</si>
  <si>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</si>
  <si>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</si>
  <si>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</si>
  <si>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</si>
  <si>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</si>
  <si>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</si>
  <si>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2021-12-14</t>
  </si>
  <si>
    <t>2340336</t>
  </si>
  <si>
    <t>尚客优精选酒店(宜川壶口店)</t>
  </si>
  <si>
    <t>2021-12-15</t>
  </si>
  <si>
    <t>退房日月结</t>
  </si>
  <si>
    <t>160.00</t>
  </si>
  <si>
    <t>RMB</t>
  </si>
  <si>
    <t>0</t>
  </si>
  <si>
    <t>0.00</t>
  </si>
  <si>
    <t>携程汇登国内直连</t>
  </si>
  <si>
    <t>2021-12-14 20:14:56</t>
  </si>
  <si>
    <t>否</t>
  </si>
  <si>
    <t>广州汇登信息科技有限公司</t>
  </si>
  <si>
    <t>直连</t>
  </si>
  <si>
    <t>2340248</t>
  </si>
  <si>
    <t>格林豪泰(宿迁义乌商贸城富康大道快捷酒店)</t>
  </si>
  <si>
    <t>138.00</t>
  </si>
  <si>
    <t>2021-12-14 19:16:17</t>
  </si>
  <si>
    <t>2340093</t>
  </si>
  <si>
    <t>格林豪泰(蚌埠农机大市场昌平街店)</t>
  </si>
  <si>
    <t>2021-12-14 17:51:14</t>
  </si>
  <si>
    <t>2339867</t>
  </si>
  <si>
    <t>汉庭酒店(济南遥墙国际机场店)</t>
  </si>
  <si>
    <t>155.00</t>
  </si>
  <si>
    <t>2021-12-14 09:51:04</t>
  </si>
  <si>
    <t>2339652</t>
  </si>
  <si>
    <t>IU酒店（简阳雄州广场店）</t>
  </si>
  <si>
    <t>-160</t>
  </si>
  <si>
    <t>2021-12-14 01:18:20</t>
  </si>
  <si>
    <t>2021-12-13</t>
  </si>
  <si>
    <t>2338810</t>
  </si>
  <si>
    <t>张家港保税区智选假日酒店</t>
  </si>
  <si>
    <t>357.00</t>
  </si>
  <si>
    <t>2021-12-13 16:29:36</t>
  </si>
  <si>
    <t>2338390</t>
  </si>
  <si>
    <t>上海海悦滨江酒店公寓</t>
  </si>
  <si>
    <t>615.00</t>
  </si>
  <si>
    <t>2021-12-13 11:51:10</t>
  </si>
  <si>
    <t>2021-12-10</t>
  </si>
  <si>
    <t>2334723</t>
  </si>
  <si>
    <t>全季酒店（昆明北京路店）</t>
  </si>
  <si>
    <t>569.00</t>
  </si>
  <si>
    <t>2021-12-10 16:12:34</t>
  </si>
  <si>
    <t>2021-12-09</t>
  </si>
  <si>
    <t>2332743</t>
  </si>
  <si>
    <t>厦门海景千禧大酒店</t>
  </si>
  <si>
    <t>826.00</t>
  </si>
  <si>
    <t>2021-12-09 13:50:10</t>
  </si>
  <si>
    <t>直采</t>
  </si>
  <si>
    <t>2021-11-26</t>
  </si>
  <si>
    <t>2313727</t>
  </si>
  <si>
    <t>香港珀丽酒店</t>
  </si>
  <si>
    <t>chang sai yin</t>
  </si>
  <si>
    <t>223.00</t>
  </si>
  <si>
    <t>2021-11-26 16:02:17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</si>
</sst>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9" fillId="3" borderId="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16809497572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44543</v>
      </c>
      <c r="G2" s="5">
        <v>44545</v>
      </c>
      <c r="H2" s="4">
        <v>1</v>
      </c>
      <c r="I2" s="4">
        <v>2</v>
      </c>
      <c r="J2" s="4">
        <v>2</v>
      </c>
      <c r="K2" s="4" t="s">
        <v>29</v>
      </c>
      <c r="L2" s="4">
        <v>657</v>
      </c>
      <c r="M2" s="4">
        <v>657</v>
      </c>
      <c r="N2" s="4" t="s">
        <v>30</v>
      </c>
      <c r="O2" s="4" t="s">
        <v>31</v>
      </c>
      <c r="P2" s="4" t="s">
        <v>32</v>
      </c>
      <c r="Q2" s="4">
        <v>0</v>
      </c>
      <c r="R2" s="6">
        <v>44517</v>
      </c>
      <c r="S2" s="5">
        <v>44560</v>
      </c>
      <c r="T2" s="4" t="s">
        <v>33</v>
      </c>
      <c r="U2" s="4">
        <v>657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16870577171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44544</v>
      </c>
      <c r="G3" s="5">
        <v>44545</v>
      </c>
      <c r="H3" s="4">
        <v>1</v>
      </c>
      <c r="I3" s="4">
        <v>1</v>
      </c>
      <c r="J3" s="4">
        <v>1</v>
      </c>
      <c r="K3" s="4" t="s">
        <v>29</v>
      </c>
      <c r="L3" s="4">
        <v>223</v>
      </c>
      <c r="M3" s="4">
        <v>223</v>
      </c>
      <c r="N3" s="4" t="s">
        <v>37</v>
      </c>
      <c r="O3" s="4" t="s">
        <v>31</v>
      </c>
      <c r="P3" s="4" t="s">
        <v>32</v>
      </c>
      <c r="Q3" s="4">
        <v>0</v>
      </c>
      <c r="R3" s="6">
        <v>44526</v>
      </c>
      <c r="S3" s="5">
        <v>44560</v>
      </c>
      <c r="T3" s="4" t="s">
        <v>33</v>
      </c>
      <c r="U3" s="4">
        <v>223</v>
      </c>
      <c r="V3" s="4">
        <v>0</v>
      </c>
      <c r="W3" s="4">
        <v>0</v>
      </c>
    </row>
    <row r="4" s="4" customFormat="1" spans="1:25">
      <c r="A4" s="4">
        <v>16809497572</v>
      </c>
      <c r="B4" s="4" t="s">
        <v>25</v>
      </c>
      <c r="C4" s="4" t="s">
        <v>38</v>
      </c>
      <c r="D4" s="4" t="s">
        <v>27</v>
      </c>
      <c r="E4" s="4" t="s">
        <v>28</v>
      </c>
      <c r="F4" s="5">
        <v>44543</v>
      </c>
      <c r="G4" s="5">
        <v>44545</v>
      </c>
      <c r="H4" s="4">
        <v>1</v>
      </c>
      <c r="I4" s="4">
        <v>2</v>
      </c>
      <c r="J4" s="4">
        <v>2</v>
      </c>
      <c r="K4" s="4" t="s">
        <v>29</v>
      </c>
      <c r="L4" s="4">
        <v>-657</v>
      </c>
      <c r="M4" s="4">
        <v>-657</v>
      </c>
      <c r="N4" s="4" t="s">
        <v>30</v>
      </c>
      <c r="O4" s="4" t="s">
        <v>31</v>
      </c>
      <c r="P4" s="4" t="s">
        <v>32</v>
      </c>
      <c r="Q4" s="4">
        <v>0</v>
      </c>
      <c r="R4" s="6">
        <v>44517</v>
      </c>
      <c r="S4" s="5">
        <v>44560</v>
      </c>
      <c r="T4" s="4" t="s">
        <v>33</v>
      </c>
      <c r="U4" s="4">
        <v>-657</v>
      </c>
      <c r="V4" s="4">
        <v>0</v>
      </c>
      <c r="W4" s="4">
        <v>0</v>
      </c>
      <c r="X4" s="4"/>
      <c r="Y4" s="4" t="s">
        <v>34</v>
      </c>
    </row>
    <row r="5" s="4" customFormat="1" spans="1:24">
      <c r="A5" s="4">
        <v>16947774714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44543</v>
      </c>
      <c r="G5" s="5">
        <v>44545</v>
      </c>
      <c r="H5" s="4">
        <v>1</v>
      </c>
      <c r="I5" s="4">
        <v>2</v>
      </c>
      <c r="J5" s="4">
        <v>2</v>
      </c>
      <c r="K5" s="4" t="s">
        <v>29</v>
      </c>
      <c r="L5" s="4">
        <v>826</v>
      </c>
      <c r="M5" s="4">
        <v>826</v>
      </c>
      <c r="N5" s="4" t="s">
        <v>41</v>
      </c>
      <c r="O5" s="4" t="s">
        <v>31</v>
      </c>
      <c r="P5" s="4" t="s">
        <v>32</v>
      </c>
      <c r="Q5" s="4">
        <v>0</v>
      </c>
      <c r="R5" s="6">
        <v>44539</v>
      </c>
      <c r="S5" s="5">
        <v>44560</v>
      </c>
      <c r="T5" s="4" t="s">
        <v>33</v>
      </c>
      <c r="U5" s="4">
        <v>826</v>
      </c>
      <c r="V5" s="4">
        <v>0</v>
      </c>
      <c r="W5" s="4">
        <v>0</v>
      </c>
      <c r="X5" s="4">
        <v>2332743</v>
      </c>
    </row>
    <row r="6" s="4" customFormat="1" spans="1:25">
      <c r="A6" s="4">
        <v>16958367422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44543</v>
      </c>
      <c r="G6" s="5">
        <v>44545</v>
      </c>
      <c r="H6" s="4">
        <v>1</v>
      </c>
      <c r="I6" s="4">
        <v>2</v>
      </c>
      <c r="J6" s="4">
        <v>2</v>
      </c>
      <c r="K6" s="4" t="s">
        <v>29</v>
      </c>
      <c r="L6" s="4">
        <v>569</v>
      </c>
      <c r="M6" s="4">
        <v>569</v>
      </c>
      <c r="N6" s="4" t="s">
        <v>44</v>
      </c>
      <c r="O6" s="4" t="s">
        <v>31</v>
      </c>
      <c r="P6" s="4" t="s">
        <v>32</v>
      </c>
      <c r="Q6" s="4">
        <v>0</v>
      </c>
      <c r="R6" s="6">
        <v>44540</v>
      </c>
      <c r="S6" s="5">
        <v>44560</v>
      </c>
      <c r="T6" s="4" t="s">
        <v>33</v>
      </c>
      <c r="U6" s="4">
        <v>569</v>
      </c>
      <c r="V6" s="4">
        <v>0</v>
      </c>
      <c r="W6" s="4">
        <v>0</v>
      </c>
      <c r="X6" s="4"/>
      <c r="Y6" s="4" t="s">
        <v>45</v>
      </c>
    </row>
    <row r="7" s="4" customFormat="1" spans="1:24">
      <c r="A7" s="4">
        <v>16947774714</v>
      </c>
      <c r="B7" s="4" t="s">
        <v>25</v>
      </c>
      <c r="C7" s="4" t="s">
        <v>38</v>
      </c>
      <c r="D7" s="4" t="s">
        <v>39</v>
      </c>
      <c r="E7" s="4" t="s">
        <v>40</v>
      </c>
      <c r="F7" s="5">
        <v>44543</v>
      </c>
      <c r="G7" s="5">
        <v>44545</v>
      </c>
      <c r="H7" s="4">
        <v>1</v>
      </c>
      <c r="I7" s="4">
        <v>2</v>
      </c>
      <c r="J7" s="4">
        <v>2</v>
      </c>
      <c r="K7" s="4" t="s">
        <v>29</v>
      </c>
      <c r="L7" s="4">
        <v>-826</v>
      </c>
      <c r="M7" s="4">
        <v>-826</v>
      </c>
      <c r="N7" s="4" t="s">
        <v>41</v>
      </c>
      <c r="O7" s="4" t="s">
        <v>31</v>
      </c>
      <c r="P7" s="4" t="s">
        <v>32</v>
      </c>
      <c r="Q7" s="4">
        <v>0</v>
      </c>
      <c r="R7" s="6">
        <v>44539</v>
      </c>
      <c r="S7" s="5">
        <v>44560</v>
      </c>
      <c r="T7" s="4" t="s">
        <v>33</v>
      </c>
      <c r="U7" s="4">
        <v>-826</v>
      </c>
      <c r="V7" s="4">
        <v>0</v>
      </c>
      <c r="W7" s="4">
        <v>0</v>
      </c>
      <c r="X7" s="4">
        <v>2332743</v>
      </c>
    </row>
    <row r="8" s="4" customFormat="1" spans="1:24">
      <c r="A8" s="4">
        <v>16975527870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44543</v>
      </c>
      <c r="G8" s="5">
        <v>44545</v>
      </c>
      <c r="H8" s="4">
        <v>1</v>
      </c>
      <c r="I8" s="4">
        <v>2</v>
      </c>
      <c r="J8" s="4">
        <v>2</v>
      </c>
      <c r="K8" s="4" t="s">
        <v>29</v>
      </c>
      <c r="L8" s="4">
        <v>615</v>
      </c>
      <c r="M8" s="4">
        <v>615</v>
      </c>
      <c r="N8" s="4" t="s">
        <v>48</v>
      </c>
      <c r="O8" s="4" t="s">
        <v>31</v>
      </c>
      <c r="P8" s="4" t="s">
        <v>32</v>
      </c>
      <c r="Q8" s="4">
        <v>0</v>
      </c>
      <c r="R8" s="6">
        <v>44543</v>
      </c>
      <c r="S8" s="5">
        <v>44560</v>
      </c>
      <c r="T8" s="4" t="s">
        <v>33</v>
      </c>
      <c r="U8" s="4">
        <v>615</v>
      </c>
      <c r="V8" s="4">
        <v>0</v>
      </c>
      <c r="W8" s="4">
        <v>0</v>
      </c>
      <c r="X8" s="4">
        <v>2338390</v>
      </c>
    </row>
    <row r="9" s="4" customFormat="1" spans="1:23">
      <c r="A9" s="4">
        <v>16976707976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44544</v>
      </c>
      <c r="G9" s="5">
        <v>44545</v>
      </c>
      <c r="H9" s="4">
        <v>1</v>
      </c>
      <c r="I9" s="4">
        <v>1</v>
      </c>
      <c r="J9" s="4">
        <v>1</v>
      </c>
      <c r="K9" s="4" t="s">
        <v>29</v>
      </c>
      <c r="L9" s="4">
        <v>357</v>
      </c>
      <c r="M9" s="4">
        <v>357</v>
      </c>
      <c r="N9" s="4" t="s">
        <v>51</v>
      </c>
      <c r="O9" s="4" t="s">
        <v>31</v>
      </c>
      <c r="P9" s="4" t="s">
        <v>32</v>
      </c>
      <c r="Q9" s="4">
        <v>0</v>
      </c>
      <c r="R9" s="6">
        <v>44543</v>
      </c>
      <c r="S9" s="5">
        <v>44560</v>
      </c>
      <c r="T9" s="4" t="s">
        <v>33</v>
      </c>
      <c r="U9" s="4">
        <v>357</v>
      </c>
      <c r="V9" s="4">
        <v>0</v>
      </c>
      <c r="W9" s="4">
        <v>0</v>
      </c>
    </row>
    <row r="10" s="4" customFormat="1" spans="1:25">
      <c r="A10" s="4">
        <v>16980585787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44544</v>
      </c>
      <c r="G10" s="5">
        <v>44545</v>
      </c>
      <c r="H10" s="4">
        <v>1</v>
      </c>
      <c r="I10" s="4">
        <v>1</v>
      </c>
      <c r="J10" s="4">
        <v>1</v>
      </c>
      <c r="K10" s="4" t="s">
        <v>29</v>
      </c>
      <c r="L10" s="4">
        <v>160</v>
      </c>
      <c r="M10" s="4">
        <v>160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44544</v>
      </c>
      <c r="S10" s="5">
        <v>44560</v>
      </c>
      <c r="T10" s="4" t="s">
        <v>33</v>
      </c>
      <c r="U10" s="4">
        <v>160</v>
      </c>
      <c r="V10" s="4">
        <v>0</v>
      </c>
      <c r="W10" s="4">
        <v>0</v>
      </c>
      <c r="X10" s="4"/>
      <c r="Y10" s="4">
        <v>104107390534</v>
      </c>
    </row>
    <row r="11" s="4" customFormat="1" spans="1:25">
      <c r="A11" s="4">
        <v>16981072049</v>
      </c>
      <c r="B11" s="4" t="s">
        <v>25</v>
      </c>
      <c r="C11" s="4" t="s">
        <v>26</v>
      </c>
      <c r="D11" s="4" t="s">
        <v>55</v>
      </c>
      <c r="E11" s="4" t="s">
        <v>43</v>
      </c>
      <c r="F11" s="5">
        <v>44544</v>
      </c>
      <c r="G11" s="5">
        <v>44545</v>
      </c>
      <c r="H11" s="4">
        <v>1</v>
      </c>
      <c r="I11" s="4">
        <v>1</v>
      </c>
      <c r="J11" s="4">
        <v>1</v>
      </c>
      <c r="K11" s="4" t="s">
        <v>29</v>
      </c>
      <c r="L11" s="4">
        <v>155</v>
      </c>
      <c r="M11" s="4">
        <v>155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44544</v>
      </c>
      <c r="S11" s="5">
        <v>44560</v>
      </c>
      <c r="T11" s="4" t="s">
        <v>33</v>
      </c>
      <c r="U11" s="4">
        <v>155</v>
      </c>
      <c r="V11" s="4">
        <v>0</v>
      </c>
      <c r="W11" s="4">
        <v>0</v>
      </c>
      <c r="X11" s="4">
        <v>2339867</v>
      </c>
      <c r="Y11" s="4" t="s">
        <v>57</v>
      </c>
    </row>
    <row r="12" s="4" customFormat="1" spans="1:25">
      <c r="A12" s="4">
        <v>16982977913</v>
      </c>
      <c r="B12" s="4" t="s">
        <v>25</v>
      </c>
      <c r="C12" s="4" t="s">
        <v>26</v>
      </c>
      <c r="D12" s="4" t="s">
        <v>58</v>
      </c>
      <c r="E12" s="4" t="s">
        <v>43</v>
      </c>
      <c r="F12" s="5">
        <v>44544</v>
      </c>
      <c r="G12" s="5">
        <v>44545</v>
      </c>
      <c r="H12" s="4">
        <v>1</v>
      </c>
      <c r="I12" s="4">
        <v>1</v>
      </c>
      <c r="J12" s="4">
        <v>1</v>
      </c>
      <c r="K12" s="4" t="s">
        <v>29</v>
      </c>
      <c r="L12" s="4">
        <v>138</v>
      </c>
      <c r="M12" s="4">
        <v>138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44544</v>
      </c>
      <c r="S12" s="5">
        <v>44560</v>
      </c>
      <c r="T12" s="4" t="s">
        <v>33</v>
      </c>
      <c r="U12" s="4">
        <v>138</v>
      </c>
      <c r="V12" s="4">
        <v>0</v>
      </c>
      <c r="W12" s="4">
        <v>0</v>
      </c>
      <c r="X12" s="4">
        <v>2340093</v>
      </c>
      <c r="Y12" s="4" t="s">
        <v>60</v>
      </c>
    </row>
    <row r="13" s="4" customFormat="1" spans="1:25">
      <c r="A13" s="4">
        <v>16985199671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44544</v>
      </c>
      <c r="G13" s="5">
        <v>44545</v>
      </c>
      <c r="H13" s="4">
        <v>1</v>
      </c>
      <c r="I13" s="4">
        <v>1</v>
      </c>
      <c r="J13" s="4">
        <v>1</v>
      </c>
      <c r="K13" s="4" t="s">
        <v>29</v>
      </c>
      <c r="L13" s="4">
        <v>138</v>
      </c>
      <c r="M13" s="4">
        <v>138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44544</v>
      </c>
      <c r="S13" s="5">
        <v>44560</v>
      </c>
      <c r="T13" s="4" t="s">
        <v>33</v>
      </c>
      <c r="U13" s="4">
        <v>138</v>
      </c>
      <c r="V13" s="4">
        <v>0</v>
      </c>
      <c r="W13" s="4">
        <v>0</v>
      </c>
      <c r="X13" s="4">
        <v>2340248</v>
      </c>
      <c r="Y13" s="4" t="s">
        <v>64</v>
      </c>
    </row>
    <row r="14" s="4" customFormat="1" spans="1:23">
      <c r="A14" s="4">
        <v>16985602077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44544</v>
      </c>
      <c r="G14" s="5">
        <v>44545</v>
      </c>
      <c r="H14" s="4">
        <v>1</v>
      </c>
      <c r="I14" s="4">
        <v>1</v>
      </c>
      <c r="J14" s="4">
        <v>1</v>
      </c>
      <c r="K14" s="4" t="s">
        <v>29</v>
      </c>
      <c r="L14" s="4">
        <v>160</v>
      </c>
      <c r="M14" s="4">
        <v>160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44544</v>
      </c>
      <c r="S14" s="5">
        <v>44560</v>
      </c>
      <c r="T14" s="4" t="s">
        <v>33</v>
      </c>
      <c r="U14" s="4">
        <v>160</v>
      </c>
      <c r="V14" s="4">
        <v>0</v>
      </c>
      <c r="W1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C29" sqref="C29"/>
    </sheetView>
  </sheetViews>
  <sheetFormatPr defaultColWidth="9" defaultRowHeight="13.5"/>
  <cols>
    <col min="1" max="1" width="12.6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hidden="1" spans="1:9">
      <c r="A2" s="4">
        <v>16809497572</v>
      </c>
      <c r="B2" s="5">
        <v>44543</v>
      </c>
      <c r="C2" s="5">
        <v>44545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16870577171</v>
      </c>
      <c r="B3" s="5">
        <v>44544</v>
      </c>
      <c r="C3" s="5">
        <v>44545</v>
      </c>
      <c r="D3" s="4">
        <v>223</v>
      </c>
      <c r="E3" s="4" t="str">
        <f>VLOOKUP(A3,HOP!A:L,12,0)</f>
        <v>223.00</v>
      </c>
      <c r="F3" s="4" t="str">
        <f>VLOOKUP(A3,HOP!A:C,3,0)</f>
        <v>2313727</v>
      </c>
      <c r="G3" s="4">
        <f t="shared" ref="G3:G12" si="0">D3-E3</f>
        <v>0</v>
      </c>
      <c r="H3" s="4" t="str">
        <f t="shared" ref="H3:H12" si="1">$H$1&amp;F3</f>
        <v>，2313727</v>
      </c>
      <c r="I3" s="4" t="str">
        <f>VLOOKUP(A3,HOP!A:T,20,0)</f>
        <v>直连</v>
      </c>
    </row>
    <row r="4" s="4" customFormat="1" hidden="1" spans="1:9">
      <c r="A4" s="4">
        <v>16947774714</v>
      </c>
      <c r="B4" s="5">
        <v>44543</v>
      </c>
      <c r="C4" s="5">
        <v>44545</v>
      </c>
      <c r="D4" s="4">
        <v>0</v>
      </c>
      <c r="E4" s="4" t="str">
        <f>VLOOKUP(A4,HOP!A:L,12,0)</f>
        <v>826.00</v>
      </c>
      <c r="F4" s="4" t="str">
        <f>VLOOKUP(A4,HOP!A:C,3,0)</f>
        <v>2332743</v>
      </c>
      <c r="G4" s="4">
        <f t="shared" si="0"/>
        <v>-826</v>
      </c>
      <c r="H4" s="4" t="str">
        <f t="shared" si="1"/>
        <v>，2332743</v>
      </c>
      <c r="I4" s="4" t="str">
        <f>VLOOKUP(A4,HOP!A:T,20,0)</f>
        <v>直采</v>
      </c>
    </row>
    <row r="5" s="4" customFormat="1" spans="1:9">
      <c r="A5" s="4">
        <v>16958367422</v>
      </c>
      <c r="B5" s="5">
        <v>44543</v>
      </c>
      <c r="C5" s="5">
        <v>44545</v>
      </c>
      <c r="D5" s="4">
        <v>569</v>
      </c>
      <c r="E5" s="4" t="str">
        <f>VLOOKUP(A5,HOP!A:L,12,0)</f>
        <v>569.00</v>
      </c>
      <c r="F5" s="4" t="str">
        <f>VLOOKUP(A5,HOP!A:C,3,0)</f>
        <v>2334723</v>
      </c>
      <c r="G5" s="4">
        <f t="shared" si="0"/>
        <v>0</v>
      </c>
      <c r="H5" s="4" t="str">
        <f t="shared" si="1"/>
        <v>，2334723</v>
      </c>
      <c r="I5" s="4" t="str">
        <f>VLOOKUP(A5,HOP!A:T,20,0)</f>
        <v>直连</v>
      </c>
    </row>
    <row r="6" s="4" customFormat="1" spans="1:9">
      <c r="A6" s="4">
        <v>16975527870</v>
      </c>
      <c r="B6" s="5">
        <v>44543</v>
      </c>
      <c r="C6" s="5">
        <v>44545</v>
      </c>
      <c r="D6" s="4">
        <v>615</v>
      </c>
      <c r="E6" s="4" t="str">
        <f>VLOOKUP(A6,HOP!A:L,12,0)</f>
        <v>615.00</v>
      </c>
      <c r="F6" s="4" t="str">
        <f>VLOOKUP(A6,HOP!A:C,3,0)</f>
        <v>2338390</v>
      </c>
      <c r="G6" s="4">
        <f t="shared" si="0"/>
        <v>0</v>
      </c>
      <c r="H6" s="4" t="str">
        <f t="shared" si="1"/>
        <v>，2338390</v>
      </c>
      <c r="I6" s="4" t="str">
        <f>VLOOKUP(A6,HOP!A:T,20,0)</f>
        <v>直连</v>
      </c>
    </row>
    <row r="7" s="4" customFormat="1" spans="1:9">
      <c r="A7" s="4">
        <v>16976707976</v>
      </c>
      <c r="B7" s="5">
        <v>44544</v>
      </c>
      <c r="C7" s="5">
        <v>44545</v>
      </c>
      <c r="D7" s="4">
        <v>357</v>
      </c>
      <c r="E7" s="4" t="str">
        <f>VLOOKUP(A7,HOP!A:L,12,0)</f>
        <v>357.00</v>
      </c>
      <c r="F7" s="4" t="str">
        <f>VLOOKUP(A7,HOP!A:C,3,0)</f>
        <v>2338810</v>
      </c>
      <c r="G7" s="4">
        <f t="shared" si="0"/>
        <v>0</v>
      </c>
      <c r="H7" s="4" t="str">
        <f t="shared" si="1"/>
        <v>，2338810</v>
      </c>
      <c r="I7" s="4" t="str">
        <f>VLOOKUP(A7,HOP!A:T,20,0)</f>
        <v>直连</v>
      </c>
    </row>
    <row r="8" s="4" customFormat="1" spans="1:10">
      <c r="A8" s="4">
        <v>16980585787</v>
      </c>
      <c r="B8" s="5">
        <v>44544</v>
      </c>
      <c r="C8" s="5">
        <v>44545</v>
      </c>
      <c r="D8" s="4">
        <v>160</v>
      </c>
      <c r="E8" s="4" t="str">
        <f>VLOOKUP(A8,HOP!A:L,12,0)</f>
        <v>0.00</v>
      </c>
      <c r="F8" s="4" t="str">
        <f>VLOOKUP(A8,HOP!A:C,3,0)</f>
        <v>2339652</v>
      </c>
      <c r="G8" s="4">
        <f t="shared" si="0"/>
        <v>160</v>
      </c>
      <c r="H8" s="4" t="str">
        <f t="shared" si="1"/>
        <v>，2339652</v>
      </c>
      <c r="I8" s="4" t="str">
        <f>VLOOKUP(A8,HOP!A:T,20,0)</f>
        <v>直连</v>
      </c>
      <c r="J8" s="4" t="s">
        <v>69</v>
      </c>
    </row>
    <row r="9" s="4" customFormat="1" spans="1:9">
      <c r="A9" s="4">
        <v>16981072049</v>
      </c>
      <c r="B9" s="5">
        <v>44544</v>
      </c>
      <c r="C9" s="5">
        <v>44545</v>
      </c>
      <c r="D9" s="4">
        <v>155</v>
      </c>
      <c r="E9" s="4" t="str">
        <f>VLOOKUP(A9,HOP!A:L,12,0)</f>
        <v>155.00</v>
      </c>
      <c r="F9" s="4" t="str">
        <f>VLOOKUP(A9,HOP!A:C,3,0)</f>
        <v>2339867</v>
      </c>
      <c r="G9" s="4">
        <f t="shared" si="0"/>
        <v>0</v>
      </c>
      <c r="H9" s="4" t="str">
        <f t="shared" si="1"/>
        <v>，2339867</v>
      </c>
      <c r="I9" s="4" t="str">
        <f>VLOOKUP(A9,HOP!A:T,20,0)</f>
        <v>直连</v>
      </c>
    </row>
    <row r="10" s="4" customFormat="1" spans="1:9">
      <c r="A10" s="4">
        <v>16982977913</v>
      </c>
      <c r="B10" s="5">
        <v>44544</v>
      </c>
      <c r="C10" s="5">
        <v>44545</v>
      </c>
      <c r="D10" s="4">
        <v>138</v>
      </c>
      <c r="E10" s="4" t="str">
        <f>VLOOKUP(A10,HOP!A:L,12,0)</f>
        <v>138.00</v>
      </c>
      <c r="F10" s="4" t="str">
        <f>VLOOKUP(A10,HOP!A:C,3,0)</f>
        <v>2340093</v>
      </c>
      <c r="G10" s="4">
        <f t="shared" si="0"/>
        <v>0</v>
      </c>
      <c r="H10" s="4" t="str">
        <f t="shared" si="1"/>
        <v>，2340093</v>
      </c>
      <c r="I10" s="4" t="str">
        <f>VLOOKUP(A10,HOP!A:T,20,0)</f>
        <v>直连</v>
      </c>
    </row>
    <row r="11" s="4" customFormat="1" spans="1:9">
      <c r="A11" s="4">
        <v>16985199671</v>
      </c>
      <c r="B11" s="5">
        <v>44544</v>
      </c>
      <c r="C11" s="5">
        <v>44545</v>
      </c>
      <c r="D11" s="4">
        <v>138</v>
      </c>
      <c r="E11" s="4" t="str">
        <f>VLOOKUP(A11,HOP!A:L,12,0)</f>
        <v>138.00</v>
      </c>
      <c r="F11" s="4" t="str">
        <f>VLOOKUP(A11,HOP!A:C,3,0)</f>
        <v>2340248</v>
      </c>
      <c r="G11" s="4">
        <f t="shared" si="0"/>
        <v>0</v>
      </c>
      <c r="H11" s="4" t="str">
        <f t="shared" si="1"/>
        <v>，2340248</v>
      </c>
      <c r="I11" s="4" t="str">
        <f>VLOOKUP(A11,HOP!A:T,20,0)</f>
        <v>直连</v>
      </c>
    </row>
    <row r="12" s="4" customFormat="1" spans="1:9">
      <c r="A12" s="4">
        <v>16985602077</v>
      </c>
      <c r="B12" s="5">
        <v>44544</v>
      </c>
      <c r="C12" s="5">
        <v>44545</v>
      </c>
      <c r="D12" s="4">
        <v>160</v>
      </c>
      <c r="E12" s="4" t="str">
        <f>VLOOKUP(A12,HOP!A:L,12,0)</f>
        <v>160.00</v>
      </c>
      <c r="F12" s="4" t="str">
        <f>VLOOKUP(A12,HOP!A:C,3,0)</f>
        <v>2340336</v>
      </c>
      <c r="G12" s="4">
        <f t="shared" si="0"/>
        <v>0</v>
      </c>
      <c r="H12" s="4" t="str">
        <f t="shared" si="1"/>
        <v>，2340336</v>
      </c>
      <c r="I12" s="4" t="str">
        <f>VLOOKUP(A12,HOP!A:T,20,0)</f>
        <v>直连</v>
      </c>
    </row>
    <row r="14" spans="4:4">
      <c r="D14" s="4">
        <f>SUM(D2:D13)</f>
        <v>2515</v>
      </c>
    </row>
    <row r="15" spans="4:4">
      <c r="D15" s="4" t="s">
        <v>70</v>
      </c>
    </row>
    <row r="19" spans="1:3">
      <c r="A19" s="4" t="s">
        <v>71</v>
      </c>
      <c r="C19" s="4">
        <v>2355</v>
      </c>
    </row>
    <row r="20" spans="1:3">
      <c r="A20" s="4" t="s">
        <v>72</v>
      </c>
      <c r="C20" s="4">
        <v>160</v>
      </c>
    </row>
    <row r="21" spans="1:3">
      <c r="A21" s="4" t="s">
        <v>73</v>
      </c>
      <c r="C21" s="4">
        <f>SUBTOTAL(9,C19:C20)</f>
        <v>2515</v>
      </c>
    </row>
  </sheetData>
  <autoFilter ref="A1:XFD15">
    <filterColumn colId="3">
      <filters blank="1">
        <filter val="160"/>
        <filter val="223"/>
        <filter val="155"/>
        <filter val="615"/>
        <filter val="2515"/>
        <filter val="357"/>
        <filter val="138"/>
        <filter val="569"/>
        <filter val="251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16985602077</v>
      </c>
      <c r="B2" s="1" t="s">
        <v>91</v>
      </c>
      <c r="C2" s="1" t="s">
        <v>92</v>
      </c>
      <c r="D2" s="1" t="s">
        <v>93</v>
      </c>
      <c r="E2" s="1" t="s">
        <v>67</v>
      </c>
      <c r="F2" s="1" t="s">
        <v>91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</row>
    <row r="3" s="1" customFormat="1" spans="1:20">
      <c r="A3" s="3">
        <v>16985199671</v>
      </c>
      <c r="B3" s="1" t="s">
        <v>91</v>
      </c>
      <c r="C3" s="1" t="s">
        <v>105</v>
      </c>
      <c r="D3" s="1" t="s">
        <v>106</v>
      </c>
      <c r="E3" s="1" t="s">
        <v>63</v>
      </c>
      <c r="F3" s="1" t="s">
        <v>91</v>
      </c>
      <c r="G3" s="1" t="s">
        <v>94</v>
      </c>
      <c r="H3" s="1" t="s">
        <v>95</v>
      </c>
      <c r="I3" s="1" t="s">
        <v>107</v>
      </c>
      <c r="J3" s="1" t="s">
        <v>97</v>
      </c>
      <c r="K3" s="1" t="s">
        <v>107</v>
      </c>
      <c r="L3" s="1" t="s">
        <v>107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108</v>
      </c>
      <c r="R3" s="1" t="s">
        <v>102</v>
      </c>
      <c r="S3" s="1" t="s">
        <v>103</v>
      </c>
      <c r="T3" s="1" t="s">
        <v>104</v>
      </c>
    </row>
    <row r="4" s="1" customFormat="1" spans="1:20">
      <c r="A4" s="3">
        <v>16982977913</v>
      </c>
      <c r="B4" s="1" t="s">
        <v>91</v>
      </c>
      <c r="C4" s="1" t="s">
        <v>109</v>
      </c>
      <c r="D4" s="1" t="s">
        <v>110</v>
      </c>
      <c r="E4" s="1" t="s">
        <v>59</v>
      </c>
      <c r="F4" s="1" t="s">
        <v>91</v>
      </c>
      <c r="G4" s="1" t="s">
        <v>94</v>
      </c>
      <c r="H4" s="1" t="s">
        <v>95</v>
      </c>
      <c r="I4" s="1" t="s">
        <v>107</v>
      </c>
      <c r="J4" s="1" t="s">
        <v>97</v>
      </c>
      <c r="K4" s="1" t="s">
        <v>107</v>
      </c>
      <c r="L4" s="1" t="s">
        <v>107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111</v>
      </c>
      <c r="R4" s="1" t="s">
        <v>102</v>
      </c>
      <c r="S4" s="1" t="s">
        <v>103</v>
      </c>
      <c r="T4" s="1" t="s">
        <v>104</v>
      </c>
    </row>
    <row r="5" s="1" customFormat="1" spans="1:20">
      <c r="A5" s="3">
        <v>16981072049</v>
      </c>
      <c r="B5" s="1" t="s">
        <v>91</v>
      </c>
      <c r="C5" s="1" t="s">
        <v>112</v>
      </c>
      <c r="D5" s="1" t="s">
        <v>113</v>
      </c>
      <c r="E5" s="1" t="s">
        <v>56</v>
      </c>
      <c r="F5" s="1" t="s">
        <v>91</v>
      </c>
      <c r="G5" s="1" t="s">
        <v>94</v>
      </c>
      <c r="H5" s="1" t="s">
        <v>95</v>
      </c>
      <c r="I5" s="1" t="s">
        <v>114</v>
      </c>
      <c r="J5" s="1" t="s">
        <v>97</v>
      </c>
      <c r="K5" s="1" t="s">
        <v>114</v>
      </c>
      <c r="L5" s="1" t="s">
        <v>114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115</v>
      </c>
      <c r="R5" s="1" t="s">
        <v>102</v>
      </c>
      <c r="S5" s="1" t="s">
        <v>103</v>
      </c>
      <c r="T5" s="1" t="s">
        <v>104</v>
      </c>
    </row>
    <row r="6" s="1" customFormat="1" spans="1:20">
      <c r="A6" s="3">
        <v>16980585787</v>
      </c>
      <c r="B6" s="1" t="s">
        <v>91</v>
      </c>
      <c r="C6" s="1" t="s">
        <v>116</v>
      </c>
      <c r="D6" s="1" t="s">
        <v>117</v>
      </c>
      <c r="E6" s="1" t="s">
        <v>54</v>
      </c>
      <c r="F6" s="1" t="s">
        <v>91</v>
      </c>
      <c r="G6" s="1" t="s">
        <v>94</v>
      </c>
      <c r="H6" s="1" t="s">
        <v>95</v>
      </c>
      <c r="I6" s="1" t="s">
        <v>96</v>
      </c>
      <c r="J6" s="1" t="s">
        <v>97</v>
      </c>
      <c r="K6" s="1" t="s">
        <v>96</v>
      </c>
      <c r="L6" s="1" t="s">
        <v>99</v>
      </c>
      <c r="M6" s="1" t="s">
        <v>118</v>
      </c>
      <c r="N6" s="1" t="s">
        <v>118</v>
      </c>
      <c r="O6" s="1" t="s">
        <v>99</v>
      </c>
      <c r="P6" s="1" t="s">
        <v>100</v>
      </c>
      <c r="Q6" s="1" t="s">
        <v>119</v>
      </c>
      <c r="R6" s="1" t="s">
        <v>102</v>
      </c>
      <c r="S6" s="1" t="s">
        <v>103</v>
      </c>
      <c r="T6" s="1" t="s">
        <v>104</v>
      </c>
    </row>
    <row r="7" s="1" customFormat="1" spans="1:20">
      <c r="A7" s="3">
        <v>16976707976</v>
      </c>
      <c r="B7" s="1" t="s">
        <v>120</v>
      </c>
      <c r="C7" s="1" t="s">
        <v>121</v>
      </c>
      <c r="D7" s="1" t="s">
        <v>122</v>
      </c>
      <c r="E7" s="1" t="s">
        <v>51</v>
      </c>
      <c r="F7" s="1" t="s">
        <v>91</v>
      </c>
      <c r="G7" s="1" t="s">
        <v>94</v>
      </c>
      <c r="H7" s="1" t="s">
        <v>95</v>
      </c>
      <c r="I7" s="1" t="s">
        <v>123</v>
      </c>
      <c r="J7" s="1" t="s">
        <v>97</v>
      </c>
      <c r="K7" s="1" t="s">
        <v>123</v>
      </c>
      <c r="L7" s="1" t="s">
        <v>123</v>
      </c>
      <c r="M7" s="1" t="s">
        <v>98</v>
      </c>
      <c r="N7" s="1" t="s">
        <v>98</v>
      </c>
      <c r="O7" s="1" t="s">
        <v>99</v>
      </c>
      <c r="P7" s="1" t="s">
        <v>100</v>
      </c>
      <c r="Q7" s="1" t="s">
        <v>124</v>
      </c>
      <c r="R7" s="1" t="s">
        <v>102</v>
      </c>
      <c r="S7" s="1" t="s">
        <v>103</v>
      </c>
      <c r="T7" s="1" t="s">
        <v>104</v>
      </c>
    </row>
    <row r="8" s="1" customFormat="1" spans="1:20">
      <c r="A8" s="3">
        <v>16975527870</v>
      </c>
      <c r="B8" s="1" t="s">
        <v>120</v>
      </c>
      <c r="C8" s="1" t="s">
        <v>125</v>
      </c>
      <c r="D8" s="1" t="s">
        <v>126</v>
      </c>
      <c r="E8" s="1" t="s">
        <v>48</v>
      </c>
      <c r="F8" s="1" t="s">
        <v>120</v>
      </c>
      <c r="G8" s="1" t="s">
        <v>94</v>
      </c>
      <c r="H8" s="1" t="s">
        <v>95</v>
      </c>
      <c r="I8" s="1" t="s">
        <v>127</v>
      </c>
      <c r="J8" s="1" t="s">
        <v>97</v>
      </c>
      <c r="K8" s="1" t="s">
        <v>127</v>
      </c>
      <c r="L8" s="1" t="s">
        <v>127</v>
      </c>
      <c r="M8" s="1" t="s">
        <v>98</v>
      </c>
      <c r="N8" s="1" t="s">
        <v>98</v>
      </c>
      <c r="O8" s="1" t="s">
        <v>99</v>
      </c>
      <c r="P8" s="1" t="s">
        <v>100</v>
      </c>
      <c r="Q8" s="1" t="s">
        <v>128</v>
      </c>
      <c r="R8" s="1" t="s">
        <v>102</v>
      </c>
      <c r="S8" s="1" t="s">
        <v>103</v>
      </c>
      <c r="T8" s="1" t="s">
        <v>104</v>
      </c>
    </row>
    <row r="9" s="1" customFormat="1" spans="1:20">
      <c r="A9" s="3">
        <v>16958367422</v>
      </c>
      <c r="B9" s="1" t="s">
        <v>129</v>
      </c>
      <c r="C9" s="1" t="s">
        <v>130</v>
      </c>
      <c r="D9" s="1" t="s">
        <v>131</v>
      </c>
      <c r="E9" s="1" t="s">
        <v>44</v>
      </c>
      <c r="F9" s="1" t="s">
        <v>120</v>
      </c>
      <c r="G9" s="1" t="s">
        <v>94</v>
      </c>
      <c r="H9" s="1" t="s">
        <v>95</v>
      </c>
      <c r="I9" s="1" t="s">
        <v>132</v>
      </c>
      <c r="J9" s="1" t="s">
        <v>97</v>
      </c>
      <c r="K9" s="1" t="s">
        <v>132</v>
      </c>
      <c r="L9" s="1" t="s">
        <v>132</v>
      </c>
      <c r="M9" s="1" t="s">
        <v>98</v>
      </c>
      <c r="N9" s="1" t="s">
        <v>98</v>
      </c>
      <c r="O9" s="1" t="s">
        <v>99</v>
      </c>
      <c r="P9" s="1" t="s">
        <v>100</v>
      </c>
      <c r="Q9" s="1" t="s">
        <v>133</v>
      </c>
      <c r="R9" s="1" t="s">
        <v>102</v>
      </c>
      <c r="S9" s="1" t="s">
        <v>103</v>
      </c>
      <c r="T9" s="1" t="s">
        <v>104</v>
      </c>
    </row>
    <row r="10" s="1" customFormat="1" spans="1:20">
      <c r="A10" s="3">
        <v>16947774714</v>
      </c>
      <c r="B10" s="1" t="s">
        <v>134</v>
      </c>
      <c r="C10" s="1" t="s">
        <v>135</v>
      </c>
      <c r="D10" s="1" t="s">
        <v>136</v>
      </c>
      <c r="E10" s="1" t="s">
        <v>41</v>
      </c>
      <c r="F10" s="1" t="s">
        <v>120</v>
      </c>
      <c r="G10" s="1" t="s">
        <v>94</v>
      </c>
      <c r="H10" s="1" t="s">
        <v>95</v>
      </c>
      <c r="I10" s="1" t="s">
        <v>137</v>
      </c>
      <c r="J10" s="1" t="s">
        <v>97</v>
      </c>
      <c r="K10" s="1" t="s">
        <v>137</v>
      </c>
      <c r="L10" s="1" t="s">
        <v>137</v>
      </c>
      <c r="M10" s="1" t="s">
        <v>98</v>
      </c>
      <c r="N10" s="1" t="s">
        <v>98</v>
      </c>
      <c r="O10" s="1" t="s">
        <v>99</v>
      </c>
      <c r="P10" s="1" t="s">
        <v>100</v>
      </c>
      <c r="Q10" s="1" t="s">
        <v>138</v>
      </c>
      <c r="R10" s="1" t="s">
        <v>102</v>
      </c>
      <c r="S10" s="1" t="s">
        <v>103</v>
      </c>
      <c r="T10" s="1" t="s">
        <v>139</v>
      </c>
    </row>
    <row r="11" s="1" customFormat="1" spans="1:20">
      <c r="A11" s="3">
        <v>16870577171</v>
      </c>
      <c r="B11" s="1" t="s">
        <v>140</v>
      </c>
      <c r="C11" s="1" t="s">
        <v>141</v>
      </c>
      <c r="D11" s="1" t="s">
        <v>142</v>
      </c>
      <c r="E11" s="1" t="s">
        <v>143</v>
      </c>
      <c r="F11" s="1" t="s">
        <v>91</v>
      </c>
      <c r="G11" s="1" t="s">
        <v>94</v>
      </c>
      <c r="H11" s="1" t="s">
        <v>95</v>
      </c>
      <c r="I11" s="1" t="s">
        <v>144</v>
      </c>
      <c r="J11" s="1" t="s">
        <v>97</v>
      </c>
      <c r="K11" s="1" t="s">
        <v>144</v>
      </c>
      <c r="L11" s="1" t="s">
        <v>144</v>
      </c>
      <c r="M11" s="1" t="s">
        <v>98</v>
      </c>
      <c r="N11" s="1" t="s">
        <v>98</v>
      </c>
      <c r="O11" s="1" t="s">
        <v>99</v>
      </c>
      <c r="P11" s="1" t="s">
        <v>100</v>
      </c>
      <c r="Q11" s="1" t="s">
        <v>145</v>
      </c>
      <c r="R11" s="1" t="s">
        <v>102</v>
      </c>
      <c r="S11" s="1" t="s">
        <v>103</v>
      </c>
      <c r="T11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2021-12-30T01:21:43Z</dcterms:created>
  <dcterms:modified xsi:type="dcterms:W3CDTF">2021-12-30T01:37:29Z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B3FBF42904D84555A4A27B9BCBDAFBE0</vt:lpwstr>
  </property>
  <property fmtid="{D5CDD505-2E9C-101B-9397-08002B2CF9AE}" pid="3" name="KSOProductBuildVer">
    <vt:lpwstr>2052-11.1.0.11194</vt:lpwstr>
  </property>
</Properties>
</file>