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对账!$A$1:$J$14</definedName>
  </definedNames>
  <calcPr calcId="144525"/>
</workbook>
</file>

<file path=xl/sharedStrings.xml><?xml version="1.0" encoding="utf-8"?>
<sst xmlns="http://schemas.openxmlformats.org/spreadsheetml/2006/main" count="879" uniqueCount="261">
  <si>
    <t>去哪儿网酒店预付对账单</t>
  </si>
  <si>
    <t>供应商名称：</t>
  </si>
  <si>
    <t>遇见时光</t>
  </si>
  <si>
    <t>结算周期：</t>
  </si>
  <si>
    <t>2021-12-28至2021-12-29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</si>
  <si>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</si>
  <si>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</si>
  <si>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</si>
  <si>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</si>
  <si>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</si>
  <si>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</si>
  <si>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</si>
  <si>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</si>
  <si>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</si>
  <si>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</si>
  <si>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</si>
  <si>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</si>
  <si>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</si>
  <si>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</si>
  <si>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</si>
  <si>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¥4,989.00</t>
  </si>
  <si>
    <t>¥618.00</t>
  </si>
  <si>
    <t>¥4,371.00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</si>
  <si>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</si>
  <si>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</si>
  <si>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</si>
  <si>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</si>
  <si>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</si>
  <si>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</si>
  <si>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</si>
  <si>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</si>
  <si>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</si>
  <si>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</si>
  <si>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</si>
  <si>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</si>
  <si>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</si>
  <si>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</si>
  <si>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</si>
  <si>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</si>
  <si>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</si>
  <si>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</si>
  <si>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</si>
  <si>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</si>
  <si>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</si>
  <si>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</si>
  <si>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</si>
  <si>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</si>
  <si>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</si>
  <si>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</si>
  <si>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</si>
  <si>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</si>
  <si>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</si>
  <si>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</si>
  <si>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</si>
  <si>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</si>
  <si>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</si>
  <si>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</si>
  <si>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</si>
  <si>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</si>
  <si>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</si>
  <si>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</si>
  <si>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</si>
  <si>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</si>
  <si>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</si>
  <si>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</si>
  <si>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</si>
  <si>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</si>
  <si>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</si>
  <si>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</si>
  <si>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102856534241</t>
  </si>
  <si>
    <t>酒店预付</t>
  </si>
  <si>
    <t>否</t>
  </si>
  <si>
    <t>普通</t>
  </si>
  <si>
    <t>316419910</t>
  </si>
  <si>
    <t>格林东方酒店(南宁民主路朝阳广场)</t>
  </si>
  <si>
    <t>1616855</t>
  </si>
  <si>
    <t>穆裕</t>
  </si>
  <si>
    <t>2021-12-24</t>
  </si>
  <si>
    <t>2021-12-27</t>
  </si>
  <si>
    <t>2021-12-29</t>
  </si>
  <si>
    <t>¥552.00</t>
  </si>
  <si>
    <t>¥72.00</t>
  </si>
  <si>
    <t>¥480.00</t>
  </si>
  <si>
    <t>商务大床房</t>
  </si>
  <si>
    <t>WEBSITE</t>
  </si>
  <si>
    <t>102857306196</t>
  </si>
  <si>
    <t>301611163</t>
  </si>
  <si>
    <t>IU酒店(重庆新牌坊财富中心店)</t>
  </si>
  <si>
    <t>廖家翰</t>
  </si>
  <si>
    <t>2021-12-25</t>
  </si>
  <si>
    <t>2021-12-28</t>
  </si>
  <si>
    <t>¥205.00</t>
  </si>
  <si>
    <t>¥27.00</t>
  </si>
  <si>
    <t>¥178.00</t>
  </si>
  <si>
    <t>小U·超级大床房</t>
  </si>
  <si>
    <t>102858512535</t>
  </si>
  <si>
    <t>408000913</t>
  </si>
  <si>
    <t>维也纳酒店(珠海华发商都店)</t>
  </si>
  <si>
    <t>姚意</t>
  </si>
  <si>
    <t>2021-12-26</t>
  </si>
  <si>
    <t>¥325.00</t>
  </si>
  <si>
    <t>¥3.00</t>
  </si>
  <si>
    <t>¥322.00</t>
  </si>
  <si>
    <t>豪华双床房</t>
  </si>
  <si>
    <t>102859062376</t>
  </si>
  <si>
    <t>284945989</t>
  </si>
  <si>
    <t>维也纳国际酒店(长沙松雅湖星沙地铁站店)</t>
  </si>
  <si>
    <t>朱敏</t>
  </si>
  <si>
    <t>¥456.00</t>
  </si>
  <si>
    <t>¥60.00</t>
  </si>
  <si>
    <t>¥396.00</t>
  </si>
  <si>
    <t>标准大床房</t>
  </si>
  <si>
    <t>102859112022</t>
  </si>
  <si>
    <t>284945140</t>
  </si>
  <si>
    <t>维也纳酒店(三亚亚龙湾千古情店)</t>
  </si>
  <si>
    <t>李浩然|李满堂</t>
  </si>
  <si>
    <t>¥784.00</t>
  </si>
  <si>
    <t>¥104.00</t>
  </si>
  <si>
    <t>¥680.00</t>
  </si>
  <si>
    <t>标准双床房</t>
  </si>
  <si>
    <t>102859316631</t>
  </si>
  <si>
    <t>284945446</t>
  </si>
  <si>
    <t>维也纳酒店(内江商贸城店)</t>
  </si>
  <si>
    <t>王慧</t>
  </si>
  <si>
    <t>¥217.00</t>
  </si>
  <si>
    <t>¥29.00</t>
  </si>
  <si>
    <t>¥188.00</t>
  </si>
  <si>
    <t>高级大床房</t>
  </si>
  <si>
    <t>102860021848</t>
  </si>
  <si>
    <t>301612657</t>
  </si>
  <si>
    <t>7天优品酒店(长春人民大街东北师范大学平泉路店)</t>
  </si>
  <si>
    <t>王学礼</t>
  </si>
  <si>
    <t>¥128.00</t>
  </si>
  <si>
    <t>¥17.00</t>
  </si>
  <si>
    <t>¥111.00</t>
  </si>
  <si>
    <t>自主大床房</t>
  </si>
  <si>
    <t>102860763819</t>
  </si>
  <si>
    <t>284946619</t>
  </si>
  <si>
    <t>维也纳智好酒店(赤壁众城国际新街口店)</t>
  </si>
  <si>
    <t>张一涛|彭嘉</t>
  </si>
  <si>
    <t>¥436.00</t>
  </si>
  <si>
    <t>¥58.00</t>
  </si>
  <si>
    <t>¥378.00</t>
  </si>
  <si>
    <t>102860927808</t>
  </si>
  <si>
    <t>266556473</t>
  </si>
  <si>
    <t>广州花园酒店</t>
  </si>
  <si>
    <t>祁玉玲</t>
  </si>
  <si>
    <t>¥1,251.00</t>
  </si>
  <si>
    <t>¥164.00</t>
  </si>
  <si>
    <t>¥1,087.00</t>
  </si>
  <si>
    <t>行政粤韵双床房</t>
  </si>
  <si>
    <t>102860125508</t>
  </si>
  <si>
    <t>282395281</t>
  </si>
  <si>
    <t>格林豪泰(常州武进汽车总站店)</t>
  </si>
  <si>
    <t>孙龙</t>
  </si>
  <si>
    <t>¥175.00</t>
  </si>
  <si>
    <t>¥23.00</t>
  </si>
  <si>
    <t>¥152.00</t>
  </si>
  <si>
    <t>大床房</t>
  </si>
  <si>
    <t>102860594213</t>
  </si>
  <si>
    <t>298208362</t>
  </si>
  <si>
    <t>如家酒店·neo(杭州西湖解放路马市街店)</t>
  </si>
  <si>
    <t>李富泽</t>
  </si>
  <si>
    <t>¥166.00</t>
  </si>
  <si>
    <t>¥22.00</t>
  </si>
  <si>
    <t>¥144.00</t>
  </si>
  <si>
    <t>全新商务房B(无窗)</t>
  </si>
  <si>
    <t>102860659424</t>
  </si>
  <si>
    <t>魏玉森</t>
  </si>
  <si>
    <t>102860927179</t>
  </si>
  <si>
    <t>297001126</t>
  </si>
  <si>
    <t>7天优品酒店(石家庄新石中路店)</t>
  </si>
  <si>
    <t>郑新辉</t>
  </si>
  <si>
    <t>优品双床房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</si>
  <si>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</si>
  <si>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</si>
  <si>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</si>
  <si>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</si>
  <si>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</si>
  <si>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</si>
  <si>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</si>
  <si>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</si>
  <si>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</si>
  <si>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</si>
  <si>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</si>
  <si>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102859112022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340</t>
    </r>
    <r>
      <rPr>
        <sz val="10"/>
        <rFont val="宋体"/>
        <charset val="134"/>
      </rPr>
      <t>元待退回</t>
    </r>
  </si>
  <si>
    <t>A211230155337481</t>
  </si>
  <si>
    <t>A2112301553592213</t>
  </si>
  <si>
    <r>
      <t>总计：</t>
    </r>
    <r>
      <rPr>
        <sz val="10"/>
        <rFont val="Arial"/>
        <charset val="134"/>
      </rPr>
      <t>4371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</si>
  <si>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</si>
  <si>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</si>
  <si>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</si>
  <si>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</si>
  <si>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</si>
  <si>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</si>
  <si>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</si>
  <si>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</si>
  <si>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</si>
  <si>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</si>
  <si>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</si>
  <si>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</si>
  <si>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</si>
  <si>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</si>
  <si>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</si>
  <si>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</si>
  <si>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2360858</t>
  </si>
  <si>
    <t>--</t>
  </si>
  <si>
    <t>152.00</t>
  </si>
  <si>
    <t>RMB</t>
  </si>
  <si>
    <t>0</t>
  </si>
  <si>
    <t>0.00</t>
  </si>
  <si>
    <t>龙卷风国内直连</t>
  </si>
  <si>
    <t>2021-12-28 20:25:27</t>
  </si>
  <si>
    <t>汇智国际旅游发展有限公司</t>
  </si>
  <si>
    <t>直连</t>
  </si>
  <si>
    <t>102860283815</t>
  </si>
  <si>
    <t>2360607</t>
  </si>
  <si>
    <t>维也纳智好酒店(上海金山张堰工业园区中侨学院店)</t>
  </si>
  <si>
    <t>陈锦章</t>
  </si>
  <si>
    <t>207.00</t>
  </si>
  <si>
    <t>-207</t>
  </si>
  <si>
    <t>2021-12-28 18:08:23</t>
  </si>
  <si>
    <t>2360596</t>
  </si>
  <si>
    <t>维也纳智好酒店(赤壁众城国际店)</t>
  </si>
  <si>
    <t>张一涛,彭嘉</t>
  </si>
  <si>
    <t>378.00</t>
  </si>
  <si>
    <t>2021-12-28 18:04:41</t>
  </si>
  <si>
    <t>2360369</t>
  </si>
  <si>
    <t>144.00</t>
  </si>
  <si>
    <t>2021-12-28 16:03:49</t>
  </si>
  <si>
    <t>2359974</t>
  </si>
  <si>
    <t>1087.00</t>
  </si>
  <si>
    <t>2021-12-28 11:58:59</t>
  </si>
  <si>
    <t>2359955</t>
  </si>
  <si>
    <t>111.00</t>
  </si>
  <si>
    <t>2021-12-28 11:45:24</t>
  </si>
  <si>
    <t>2359718</t>
  </si>
  <si>
    <t>2021-12-28 08:43:39</t>
  </si>
  <si>
    <t>2359710</t>
  </si>
  <si>
    <t>2021-12-28 08:31:12</t>
  </si>
  <si>
    <t>2358878</t>
  </si>
  <si>
    <t>李浩然,李满堂</t>
  </si>
  <si>
    <t>680.00</t>
  </si>
  <si>
    <t>340.00</t>
  </si>
  <si>
    <t>-340</t>
  </si>
  <si>
    <t>2021-12-27 18:22:10</t>
  </si>
  <si>
    <t>2358455</t>
  </si>
  <si>
    <t>188.00</t>
  </si>
  <si>
    <t>2021-12-27 15:49:31</t>
  </si>
  <si>
    <t>2357793</t>
  </si>
  <si>
    <t>396.00</t>
  </si>
  <si>
    <t>2021-12-27 00:30:56</t>
  </si>
  <si>
    <t>2357768</t>
  </si>
  <si>
    <t>322.00</t>
  </si>
  <si>
    <t>2021-12-26 23:37:01</t>
  </si>
  <si>
    <t>2356580</t>
  </si>
  <si>
    <t>178.00</t>
  </si>
  <si>
    <t>2021-12-25 21:53:27</t>
  </si>
  <si>
    <t>2354206</t>
  </si>
  <si>
    <t>480.00</t>
  </si>
  <si>
    <t>2021-12-24 14:36:48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</si>
</sst>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7" borderId="12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90</v>
      </c>
      <c r="P4" s="7" t="s">
        <v>79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2</v>
      </c>
      <c r="N5" s="7" t="s">
        <v>78</v>
      </c>
      <c r="O5" s="7" t="s">
        <v>78</v>
      </c>
      <c r="P5" s="7" t="s">
        <v>79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2</v>
      </c>
      <c r="M6" s="7">
        <v>2</v>
      </c>
      <c r="N6" s="7" t="s">
        <v>78</v>
      </c>
      <c r="O6" s="7" t="s">
        <v>78</v>
      </c>
      <c r="P6" s="7" t="s">
        <v>79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78</v>
      </c>
      <c r="O7" s="7" t="s">
        <v>90</v>
      </c>
      <c r="P7" s="7" t="s">
        <v>79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2</v>
      </c>
      <c r="M9" s="7">
        <v>1</v>
      </c>
      <c r="N9" s="7" t="s">
        <v>90</v>
      </c>
      <c r="O9" s="7" t="s">
        <v>90</v>
      </c>
      <c r="P9" s="7" t="s">
        <v>79</v>
      </c>
      <c r="Q9" s="7"/>
      <c r="R9" s="11" t="s">
        <v>140</v>
      </c>
      <c r="S9" s="12" t="s">
        <v>19</v>
      </c>
      <c r="T9" s="7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103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90</v>
      </c>
      <c r="O10" s="7" t="s">
        <v>90</v>
      </c>
      <c r="P10" s="7" t="s">
        <v>79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90</v>
      </c>
      <c r="O11" s="7" t="s">
        <v>90</v>
      </c>
      <c r="P11" s="7" t="s">
        <v>79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129</v>
      </c>
      <c r="H13" s="7" t="s">
        <v>130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11" t="s">
        <v>132</v>
      </c>
      <c r="S13" s="12" t="s">
        <v>19</v>
      </c>
      <c r="T13" s="7"/>
      <c r="U13" s="11" t="s">
        <v>19</v>
      </c>
      <c r="V13" s="11" t="s">
        <v>132</v>
      </c>
      <c r="W13" s="12" t="s">
        <v>133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134</v>
      </c>
      <c r="AD13" t="s">
        <v>6</v>
      </c>
      <c r="AE13" t="s">
        <v>135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169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170</v>
      </c>
      <c r="H14" s="7" t="s">
        <v>171</v>
      </c>
      <c r="I14" s="7" t="s">
        <v>75</v>
      </c>
      <c r="J14" s="7" t="s">
        <v>2</v>
      </c>
      <c r="K14" s="7" t="s">
        <v>172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11" t="s">
        <v>163</v>
      </c>
      <c r="S14" s="12" t="s">
        <v>19</v>
      </c>
      <c r="T14" s="7"/>
      <c r="U14" s="11" t="s">
        <v>19</v>
      </c>
      <c r="V14" s="11" t="s">
        <v>163</v>
      </c>
      <c r="W14" s="12" t="s">
        <v>164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165</v>
      </c>
      <c r="AD14" t="s">
        <v>6</v>
      </c>
      <c r="AE14" t="s">
        <v>173</v>
      </c>
      <c r="AF14" t="s">
        <v>84</v>
      </c>
      <c r="AG14" t="s">
        <v>71</v>
      </c>
      <c r="AH14" t="s">
        <v>19</v>
      </c>
    </row>
    <row r="15" customHeight="1" spans="1:32">
      <c r="A15" s="10" t="s">
        <v>174</v>
      </c>
      <c r="B15" s="10"/>
      <c r="C15" s="10" t="s">
        <v>175</v>
      </c>
      <c r="D15" s="10"/>
      <c r="E15" s="10"/>
      <c r="F15" s="10"/>
      <c r="G15" s="10" t="s">
        <v>175</v>
      </c>
      <c r="H15" s="10" t="s">
        <v>175</v>
      </c>
      <c r="I15" s="10" t="s">
        <v>175</v>
      </c>
      <c r="J15" s="10" t="s">
        <v>175</v>
      </c>
      <c r="K15" s="10" t="s">
        <v>175</v>
      </c>
      <c r="L15" s="10" t="s">
        <v>175</v>
      </c>
      <c r="M15" s="10" t="s">
        <v>175</v>
      </c>
      <c r="N15" s="10" t="s">
        <v>175</v>
      </c>
      <c r="O15" s="10" t="s">
        <v>175</v>
      </c>
      <c r="P15" s="10" t="s">
        <v>175</v>
      </c>
      <c r="Q15" s="10"/>
      <c r="R15" s="13" t="s">
        <v>20</v>
      </c>
      <c r="S15" s="13" t="s">
        <v>19</v>
      </c>
      <c r="T15" s="10" t="s">
        <v>175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175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176</v>
      </c>
      <c r="B1" s="4" t="s">
        <v>177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178</v>
      </c>
      <c r="H1" s="4" t="s">
        <v>179</v>
      </c>
      <c r="I1" s="4" t="s">
        <v>13</v>
      </c>
      <c r="J1" s="4" t="s">
        <v>17</v>
      </c>
      <c r="K1" s="4" t="s">
        <v>18</v>
      </c>
      <c r="L1" s="9" t="s">
        <v>180</v>
      </c>
      <c r="M1" s="4" t="s">
        <v>181</v>
      </c>
      <c r="N1" s="4" t="s">
        <v>182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1" sqref="A21:C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480</v>
      </c>
      <c r="E2" t="str">
        <f>VLOOKUP(A2,HOP!A:L,12,0)</f>
        <v>480.00</v>
      </c>
      <c r="F2" t="str">
        <f>VLOOKUP(A2,HOP!A:C,3,0)</f>
        <v>2354206</v>
      </c>
      <c r="G2">
        <f>D2-E2</f>
        <v>0</v>
      </c>
      <c r="H2" t="str">
        <f>$H$1&amp;F2</f>
        <v>，2354206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178</v>
      </c>
      <c r="E3" t="str">
        <f>VLOOKUP(A3,HOP!A:L,12,0)</f>
        <v>178.00</v>
      </c>
      <c r="F3" t="str">
        <f>VLOOKUP(A3,HOP!A:C,3,0)</f>
        <v>2356580</v>
      </c>
      <c r="G3">
        <f t="shared" ref="G3:G14" si="0">D3-E3</f>
        <v>0</v>
      </c>
      <c r="H3" t="str">
        <f t="shared" ref="H3:H14" si="1">$H$1&amp;F3</f>
        <v>，2356580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322</v>
      </c>
      <c r="E4" t="str">
        <f>VLOOKUP(A4,HOP!A:L,12,0)</f>
        <v>322.00</v>
      </c>
      <c r="F4" t="str">
        <f>VLOOKUP(A4,HOP!A:C,3,0)</f>
        <v>2357768</v>
      </c>
      <c r="G4">
        <f t="shared" si="0"/>
        <v>0</v>
      </c>
      <c r="H4" t="str">
        <f t="shared" si="1"/>
        <v>，2357768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78</v>
      </c>
      <c r="C5" s="7" t="s">
        <v>79</v>
      </c>
      <c r="D5" s="3">
        <v>396</v>
      </c>
      <c r="E5" t="str">
        <f>VLOOKUP(A5,HOP!A:L,12,0)</f>
        <v>396.00</v>
      </c>
      <c r="F5" t="str">
        <f>VLOOKUP(A5,HOP!A:C,3,0)</f>
        <v>2357793</v>
      </c>
      <c r="G5">
        <f t="shared" si="0"/>
        <v>0</v>
      </c>
      <c r="H5" t="str">
        <f t="shared" si="1"/>
        <v>，2357793</v>
      </c>
      <c r="I5" t="str">
        <f>VLOOKUP(A5,HOP!A:T,20,0)</f>
        <v>直连</v>
      </c>
    </row>
    <row r="6" ht="14.25" customHeight="1" spans="1:10">
      <c r="A6" s="42" t="s">
        <v>112</v>
      </c>
      <c r="B6" s="7" t="s">
        <v>78</v>
      </c>
      <c r="C6" s="7" t="s">
        <v>79</v>
      </c>
      <c r="D6" s="3">
        <v>680</v>
      </c>
      <c r="E6" t="str">
        <f>VLOOKUP(A6,HOP!A:L,12,0)</f>
        <v>340.00</v>
      </c>
      <c r="F6" t="str">
        <f>VLOOKUP(A6,HOP!A:C,3,0)</f>
        <v>2358878</v>
      </c>
      <c r="G6">
        <f t="shared" si="0"/>
        <v>340</v>
      </c>
      <c r="H6" t="str">
        <f t="shared" si="1"/>
        <v>，2358878</v>
      </c>
      <c r="I6" t="str">
        <f>VLOOKUP(A6,HOP!A:T,20,0)</f>
        <v>直连</v>
      </c>
      <c r="J6" t="s">
        <v>185</v>
      </c>
    </row>
    <row r="7" ht="14.25" customHeight="1" spans="1:9">
      <c r="A7" s="6" t="s">
        <v>120</v>
      </c>
      <c r="B7" s="7" t="s">
        <v>90</v>
      </c>
      <c r="C7" s="7" t="s">
        <v>79</v>
      </c>
      <c r="D7" s="3">
        <v>188</v>
      </c>
      <c r="E7" t="str">
        <f>VLOOKUP(A7,HOP!A:L,12,0)</f>
        <v>188.00</v>
      </c>
      <c r="F7" t="str">
        <f>VLOOKUP(A7,HOP!A:C,3,0)</f>
        <v>2358455</v>
      </c>
      <c r="G7">
        <f t="shared" si="0"/>
        <v>0</v>
      </c>
      <c r="H7" t="str">
        <f t="shared" si="1"/>
        <v>，2358455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90</v>
      </c>
      <c r="C8" s="7" t="s">
        <v>79</v>
      </c>
      <c r="D8" s="3">
        <v>111</v>
      </c>
      <c r="E8" t="str">
        <f>VLOOKUP(A8,HOP!A:L,12,0)</f>
        <v>111.00</v>
      </c>
      <c r="F8" t="str">
        <f>VLOOKUP(A8,HOP!A:C,3,0)</f>
        <v>2359718</v>
      </c>
      <c r="G8">
        <f t="shared" si="0"/>
        <v>0</v>
      </c>
      <c r="H8" t="str">
        <f t="shared" si="1"/>
        <v>，2359718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90</v>
      </c>
      <c r="C9" s="7" t="s">
        <v>79</v>
      </c>
      <c r="D9" s="3">
        <v>378</v>
      </c>
      <c r="E9" t="str">
        <f>VLOOKUP(A9,HOP!A:L,12,0)</f>
        <v>378.00</v>
      </c>
      <c r="F9" t="str">
        <f>VLOOKUP(A9,HOP!A:C,3,0)</f>
        <v>2360596</v>
      </c>
      <c r="G9">
        <f t="shared" si="0"/>
        <v>0</v>
      </c>
      <c r="H9" t="str">
        <f t="shared" si="1"/>
        <v>，2360596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90</v>
      </c>
      <c r="C10" s="7" t="s">
        <v>79</v>
      </c>
      <c r="D10" s="3">
        <v>1087</v>
      </c>
      <c r="E10" t="str">
        <f>VLOOKUP(A10,HOP!A:L,12,0)</f>
        <v>1087.00</v>
      </c>
      <c r="F10" t="str">
        <f>VLOOKUP(A10,HOP!A:C,3,0)</f>
        <v>2359974</v>
      </c>
      <c r="G10">
        <f t="shared" si="0"/>
        <v>0</v>
      </c>
      <c r="H10" t="str">
        <f t="shared" si="1"/>
        <v>，2359974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90</v>
      </c>
      <c r="C11" s="7" t="s">
        <v>79</v>
      </c>
      <c r="D11" s="3">
        <v>152</v>
      </c>
      <c r="E11" t="str">
        <f>VLOOKUP(A11,HOP!A:L,12,0)</f>
        <v>152.00</v>
      </c>
      <c r="F11" t="str">
        <f>VLOOKUP(A11,HOP!A:C,3,0)</f>
        <v>2360858</v>
      </c>
      <c r="G11">
        <f t="shared" si="0"/>
        <v>0</v>
      </c>
      <c r="H11" t="str">
        <f t="shared" si="1"/>
        <v>，2360858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90</v>
      </c>
      <c r="C12" s="7" t="s">
        <v>79</v>
      </c>
      <c r="D12" s="3">
        <v>144</v>
      </c>
      <c r="E12" t="str">
        <f>VLOOKUP(A12,HOP!A:L,12,0)</f>
        <v>144.00</v>
      </c>
      <c r="F12" t="str">
        <f>VLOOKUP(A12,HOP!A:C,3,0)</f>
        <v>2359710</v>
      </c>
      <c r="G12">
        <f t="shared" si="0"/>
        <v>0</v>
      </c>
      <c r="H12" t="str">
        <f t="shared" si="1"/>
        <v>，2359710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90</v>
      </c>
      <c r="C13" s="7" t="s">
        <v>79</v>
      </c>
      <c r="D13" s="3">
        <v>111</v>
      </c>
      <c r="E13" t="str">
        <f>VLOOKUP(A13,HOP!A:L,12,0)</f>
        <v>111.00</v>
      </c>
      <c r="F13" t="str">
        <f>VLOOKUP(A13,HOP!A:C,3,0)</f>
        <v>2359955</v>
      </c>
      <c r="G13">
        <f t="shared" si="0"/>
        <v>0</v>
      </c>
      <c r="H13" t="str">
        <f t="shared" si="1"/>
        <v>，2359955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90</v>
      </c>
      <c r="C14" s="7" t="s">
        <v>79</v>
      </c>
      <c r="D14" s="3">
        <v>144</v>
      </c>
      <c r="E14" t="str">
        <f>VLOOKUP(A14,HOP!A:L,12,0)</f>
        <v>144.00</v>
      </c>
      <c r="F14" t="str">
        <f>VLOOKUP(A14,HOP!A:C,3,0)</f>
        <v>2360369</v>
      </c>
      <c r="G14">
        <f t="shared" si="0"/>
        <v>0</v>
      </c>
      <c r="H14" t="str">
        <f t="shared" si="1"/>
        <v>，2360369</v>
      </c>
      <c r="I14" t="str">
        <f>VLOOKUP(A14,HOP!A:T,20,0)</f>
        <v>直连</v>
      </c>
    </row>
    <row r="16" spans="4:4">
      <c r="D16" s="3">
        <f>SUM(D2:D15)</f>
        <v>4371</v>
      </c>
    </row>
    <row r="17" ht="14.25" spans="4:4">
      <c r="D17" s="8" t="s">
        <v>22</v>
      </c>
    </row>
    <row r="21" spans="1:3">
      <c r="A21" t="s">
        <v>186</v>
      </c>
      <c r="C21">
        <v>4031</v>
      </c>
    </row>
    <row r="22" spans="1:3">
      <c r="A22" t="s">
        <v>187</v>
      </c>
      <c r="C22">
        <v>340</v>
      </c>
    </row>
    <row r="23" spans="1:3">
      <c r="A23" s="5" t="s">
        <v>188</v>
      </c>
      <c r="C23">
        <f>SUM(C21:C22)</f>
        <v>4371</v>
      </c>
    </row>
  </sheetData>
  <autoFilter ref="A1:J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20" sqref="E20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189</v>
      </c>
      <c r="B1" s="2" t="s">
        <v>190</v>
      </c>
      <c r="C1" s="2" t="s">
        <v>191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192</v>
      </c>
      <c r="I1" s="2" t="s">
        <v>193</v>
      </c>
      <c r="J1" s="2" t="s">
        <v>194</v>
      </c>
      <c r="K1" s="2" t="s">
        <v>195</v>
      </c>
      <c r="L1" s="2" t="s">
        <v>196</v>
      </c>
      <c r="M1" s="2" t="s">
        <v>197</v>
      </c>
      <c r="N1" s="2" t="s">
        <v>198</v>
      </c>
      <c r="O1" s="2" t="s">
        <v>199</v>
      </c>
      <c r="P1" s="2" t="s">
        <v>200</v>
      </c>
      <c r="Q1" s="2" t="s">
        <v>201</v>
      </c>
      <c r="R1" s="2" t="s">
        <v>202</v>
      </c>
      <c r="S1" s="2" t="s">
        <v>203</v>
      </c>
      <c r="T1" s="2" t="s">
        <v>204</v>
      </c>
    </row>
    <row r="2" s="1" customFormat="1" spans="1:20">
      <c r="A2" s="1" t="s">
        <v>151</v>
      </c>
      <c r="B2" s="1" t="s">
        <v>90</v>
      </c>
      <c r="C2" s="1" t="s">
        <v>205</v>
      </c>
      <c r="D2" s="1" t="s">
        <v>153</v>
      </c>
      <c r="E2" s="1" t="s">
        <v>154</v>
      </c>
      <c r="F2" s="1" t="s">
        <v>90</v>
      </c>
      <c r="G2" s="1" t="s">
        <v>79</v>
      </c>
      <c r="H2" s="1" t="s">
        <v>206</v>
      </c>
      <c r="I2" s="1" t="s">
        <v>207</v>
      </c>
      <c r="J2" s="1" t="s">
        <v>208</v>
      </c>
      <c r="K2" s="1" t="s">
        <v>207</v>
      </c>
      <c r="L2" s="1" t="s">
        <v>207</v>
      </c>
      <c r="M2" s="1" t="s">
        <v>209</v>
      </c>
      <c r="N2" s="1" t="s">
        <v>209</v>
      </c>
      <c r="O2" s="1" t="s">
        <v>210</v>
      </c>
      <c r="P2" s="1" t="s">
        <v>211</v>
      </c>
      <c r="Q2" s="1" t="s">
        <v>212</v>
      </c>
      <c r="R2" s="1" t="s">
        <v>71</v>
      </c>
      <c r="S2" s="1" t="s">
        <v>213</v>
      </c>
      <c r="T2" s="1" t="s">
        <v>214</v>
      </c>
    </row>
    <row r="3" s="1" customFormat="1" spans="1:20">
      <c r="A3" s="1" t="s">
        <v>215</v>
      </c>
      <c r="B3" s="1" t="s">
        <v>90</v>
      </c>
      <c r="C3" s="1" t="s">
        <v>216</v>
      </c>
      <c r="D3" s="1" t="s">
        <v>217</v>
      </c>
      <c r="E3" s="1" t="s">
        <v>218</v>
      </c>
      <c r="F3" s="1" t="s">
        <v>90</v>
      </c>
      <c r="G3" s="1" t="s">
        <v>79</v>
      </c>
      <c r="H3" s="1" t="s">
        <v>206</v>
      </c>
      <c r="I3" s="1" t="s">
        <v>219</v>
      </c>
      <c r="J3" s="1" t="s">
        <v>208</v>
      </c>
      <c r="K3" s="1" t="s">
        <v>219</v>
      </c>
      <c r="L3" s="1" t="s">
        <v>210</v>
      </c>
      <c r="M3" s="1" t="s">
        <v>220</v>
      </c>
      <c r="N3" s="1" t="s">
        <v>220</v>
      </c>
      <c r="O3" s="1" t="s">
        <v>210</v>
      </c>
      <c r="P3" s="1" t="s">
        <v>211</v>
      </c>
      <c r="Q3" s="1" t="s">
        <v>221</v>
      </c>
      <c r="R3" s="1" t="s">
        <v>71</v>
      </c>
      <c r="S3" s="1" t="s">
        <v>213</v>
      </c>
      <c r="T3" s="1" t="s">
        <v>214</v>
      </c>
    </row>
    <row r="4" s="1" customFormat="1" spans="1:20">
      <c r="A4" s="1" t="s">
        <v>136</v>
      </c>
      <c r="B4" s="1" t="s">
        <v>90</v>
      </c>
      <c r="C4" s="1" t="s">
        <v>222</v>
      </c>
      <c r="D4" s="1" t="s">
        <v>223</v>
      </c>
      <c r="E4" s="1" t="s">
        <v>224</v>
      </c>
      <c r="F4" s="1" t="s">
        <v>90</v>
      </c>
      <c r="G4" s="1" t="s">
        <v>79</v>
      </c>
      <c r="H4" s="1" t="s">
        <v>206</v>
      </c>
      <c r="I4" s="1" t="s">
        <v>225</v>
      </c>
      <c r="J4" s="1" t="s">
        <v>208</v>
      </c>
      <c r="K4" s="1" t="s">
        <v>225</v>
      </c>
      <c r="L4" s="1" t="s">
        <v>225</v>
      </c>
      <c r="M4" s="1" t="s">
        <v>209</v>
      </c>
      <c r="N4" s="1" t="s">
        <v>209</v>
      </c>
      <c r="O4" s="1" t="s">
        <v>210</v>
      </c>
      <c r="P4" s="1" t="s">
        <v>211</v>
      </c>
      <c r="Q4" s="1" t="s">
        <v>226</v>
      </c>
      <c r="R4" s="1" t="s">
        <v>71</v>
      </c>
      <c r="S4" s="1" t="s">
        <v>213</v>
      </c>
      <c r="T4" s="1" t="s">
        <v>214</v>
      </c>
    </row>
    <row r="5" s="1" customFormat="1" spans="1:20">
      <c r="A5" s="1" t="s">
        <v>169</v>
      </c>
      <c r="B5" s="1" t="s">
        <v>90</v>
      </c>
      <c r="C5" s="1" t="s">
        <v>227</v>
      </c>
      <c r="D5" s="1" t="s">
        <v>171</v>
      </c>
      <c r="E5" s="1" t="s">
        <v>172</v>
      </c>
      <c r="F5" s="1" t="s">
        <v>90</v>
      </c>
      <c r="G5" s="1" t="s">
        <v>79</v>
      </c>
      <c r="H5" s="1" t="s">
        <v>206</v>
      </c>
      <c r="I5" s="1" t="s">
        <v>228</v>
      </c>
      <c r="J5" s="1" t="s">
        <v>208</v>
      </c>
      <c r="K5" s="1" t="s">
        <v>228</v>
      </c>
      <c r="L5" s="1" t="s">
        <v>228</v>
      </c>
      <c r="M5" s="1" t="s">
        <v>209</v>
      </c>
      <c r="N5" s="1" t="s">
        <v>209</v>
      </c>
      <c r="O5" s="1" t="s">
        <v>210</v>
      </c>
      <c r="P5" s="1" t="s">
        <v>211</v>
      </c>
      <c r="Q5" s="1" t="s">
        <v>229</v>
      </c>
      <c r="R5" s="1" t="s">
        <v>71</v>
      </c>
      <c r="S5" s="1" t="s">
        <v>213</v>
      </c>
      <c r="T5" s="1" t="s">
        <v>214</v>
      </c>
    </row>
    <row r="6" s="1" customFormat="1" spans="1:20">
      <c r="A6" s="1" t="s">
        <v>143</v>
      </c>
      <c r="B6" s="1" t="s">
        <v>90</v>
      </c>
      <c r="C6" s="1" t="s">
        <v>230</v>
      </c>
      <c r="D6" s="1" t="s">
        <v>145</v>
      </c>
      <c r="E6" s="1" t="s">
        <v>146</v>
      </c>
      <c r="F6" s="1" t="s">
        <v>90</v>
      </c>
      <c r="G6" s="1" t="s">
        <v>79</v>
      </c>
      <c r="H6" s="1" t="s">
        <v>206</v>
      </c>
      <c r="I6" s="1" t="s">
        <v>231</v>
      </c>
      <c r="J6" s="1" t="s">
        <v>208</v>
      </c>
      <c r="K6" s="1" t="s">
        <v>231</v>
      </c>
      <c r="L6" s="1" t="s">
        <v>231</v>
      </c>
      <c r="M6" s="1" t="s">
        <v>209</v>
      </c>
      <c r="N6" s="1" t="s">
        <v>209</v>
      </c>
      <c r="O6" s="1" t="s">
        <v>210</v>
      </c>
      <c r="P6" s="1" t="s">
        <v>211</v>
      </c>
      <c r="Q6" s="1" t="s">
        <v>232</v>
      </c>
      <c r="R6" s="1" t="s">
        <v>71</v>
      </c>
      <c r="S6" s="1" t="s">
        <v>213</v>
      </c>
      <c r="T6" s="1" t="s">
        <v>214</v>
      </c>
    </row>
    <row r="7" s="1" customFormat="1" spans="1:20">
      <c r="A7" s="1" t="s">
        <v>167</v>
      </c>
      <c r="B7" s="1" t="s">
        <v>90</v>
      </c>
      <c r="C7" s="1" t="s">
        <v>233</v>
      </c>
      <c r="D7" s="1" t="s">
        <v>130</v>
      </c>
      <c r="E7" s="1" t="s">
        <v>168</v>
      </c>
      <c r="F7" s="1" t="s">
        <v>90</v>
      </c>
      <c r="G7" s="1" t="s">
        <v>79</v>
      </c>
      <c r="H7" s="1" t="s">
        <v>206</v>
      </c>
      <c r="I7" s="1" t="s">
        <v>234</v>
      </c>
      <c r="J7" s="1" t="s">
        <v>208</v>
      </c>
      <c r="K7" s="1" t="s">
        <v>234</v>
      </c>
      <c r="L7" s="1" t="s">
        <v>234</v>
      </c>
      <c r="M7" s="1" t="s">
        <v>209</v>
      </c>
      <c r="N7" s="1" t="s">
        <v>209</v>
      </c>
      <c r="O7" s="1" t="s">
        <v>210</v>
      </c>
      <c r="P7" s="1" t="s">
        <v>211</v>
      </c>
      <c r="Q7" s="1" t="s">
        <v>235</v>
      </c>
      <c r="R7" s="1" t="s">
        <v>71</v>
      </c>
      <c r="S7" s="1" t="s">
        <v>213</v>
      </c>
      <c r="T7" s="1" t="s">
        <v>214</v>
      </c>
    </row>
    <row r="8" s="1" customFormat="1" spans="1:20">
      <c r="A8" s="1" t="s">
        <v>128</v>
      </c>
      <c r="B8" s="1" t="s">
        <v>90</v>
      </c>
      <c r="C8" s="1" t="s">
        <v>236</v>
      </c>
      <c r="D8" s="1" t="s">
        <v>130</v>
      </c>
      <c r="E8" s="1" t="s">
        <v>131</v>
      </c>
      <c r="F8" s="1" t="s">
        <v>90</v>
      </c>
      <c r="G8" s="1" t="s">
        <v>79</v>
      </c>
      <c r="H8" s="1" t="s">
        <v>206</v>
      </c>
      <c r="I8" s="1" t="s">
        <v>234</v>
      </c>
      <c r="J8" s="1" t="s">
        <v>208</v>
      </c>
      <c r="K8" s="1" t="s">
        <v>234</v>
      </c>
      <c r="L8" s="1" t="s">
        <v>234</v>
      </c>
      <c r="M8" s="1" t="s">
        <v>209</v>
      </c>
      <c r="N8" s="1" t="s">
        <v>209</v>
      </c>
      <c r="O8" s="1" t="s">
        <v>210</v>
      </c>
      <c r="P8" s="1" t="s">
        <v>211</v>
      </c>
      <c r="Q8" s="1" t="s">
        <v>237</v>
      </c>
      <c r="R8" s="1" t="s">
        <v>71</v>
      </c>
      <c r="S8" s="1" t="s">
        <v>213</v>
      </c>
      <c r="T8" s="1" t="s">
        <v>214</v>
      </c>
    </row>
    <row r="9" s="1" customFormat="1" spans="1:20">
      <c r="A9" s="1" t="s">
        <v>159</v>
      </c>
      <c r="B9" s="1" t="s">
        <v>90</v>
      </c>
      <c r="C9" s="1" t="s">
        <v>238</v>
      </c>
      <c r="D9" s="1" t="s">
        <v>161</v>
      </c>
      <c r="E9" s="1" t="s">
        <v>162</v>
      </c>
      <c r="F9" s="1" t="s">
        <v>90</v>
      </c>
      <c r="G9" s="1" t="s">
        <v>79</v>
      </c>
      <c r="H9" s="1" t="s">
        <v>206</v>
      </c>
      <c r="I9" s="1" t="s">
        <v>228</v>
      </c>
      <c r="J9" s="1" t="s">
        <v>208</v>
      </c>
      <c r="K9" s="1" t="s">
        <v>228</v>
      </c>
      <c r="L9" s="1" t="s">
        <v>228</v>
      </c>
      <c r="M9" s="1" t="s">
        <v>209</v>
      </c>
      <c r="N9" s="1" t="s">
        <v>209</v>
      </c>
      <c r="O9" s="1" t="s">
        <v>210</v>
      </c>
      <c r="P9" s="1" t="s">
        <v>211</v>
      </c>
      <c r="Q9" s="1" t="s">
        <v>239</v>
      </c>
      <c r="R9" s="1" t="s">
        <v>71</v>
      </c>
      <c r="S9" s="1" t="s">
        <v>213</v>
      </c>
      <c r="T9" s="1" t="s">
        <v>214</v>
      </c>
    </row>
    <row r="10" s="1" customFormat="1" spans="1:20">
      <c r="A10" s="1" t="s">
        <v>112</v>
      </c>
      <c r="B10" s="1" t="s">
        <v>78</v>
      </c>
      <c r="C10" s="1" t="s">
        <v>240</v>
      </c>
      <c r="D10" s="1" t="s">
        <v>114</v>
      </c>
      <c r="E10" s="1" t="s">
        <v>241</v>
      </c>
      <c r="F10" s="1" t="s">
        <v>78</v>
      </c>
      <c r="G10" s="1" t="s">
        <v>79</v>
      </c>
      <c r="H10" s="1" t="s">
        <v>206</v>
      </c>
      <c r="I10" s="1" t="s">
        <v>242</v>
      </c>
      <c r="J10" s="1" t="s">
        <v>208</v>
      </c>
      <c r="K10" s="1" t="s">
        <v>242</v>
      </c>
      <c r="L10" s="1" t="s">
        <v>243</v>
      </c>
      <c r="M10" s="1" t="s">
        <v>244</v>
      </c>
      <c r="N10" s="1" t="s">
        <v>244</v>
      </c>
      <c r="O10" s="1" t="s">
        <v>210</v>
      </c>
      <c r="P10" s="1" t="s">
        <v>211</v>
      </c>
      <c r="Q10" s="1" t="s">
        <v>245</v>
      </c>
      <c r="R10" s="1" t="s">
        <v>71</v>
      </c>
      <c r="S10" s="1" t="s">
        <v>213</v>
      </c>
      <c r="T10" s="1" t="s">
        <v>214</v>
      </c>
    </row>
    <row r="11" s="1" customFormat="1" spans="1:20">
      <c r="A11" s="1" t="s">
        <v>120</v>
      </c>
      <c r="B11" s="1" t="s">
        <v>78</v>
      </c>
      <c r="C11" s="1" t="s">
        <v>246</v>
      </c>
      <c r="D11" s="1" t="s">
        <v>122</v>
      </c>
      <c r="E11" s="1" t="s">
        <v>123</v>
      </c>
      <c r="F11" s="1" t="s">
        <v>90</v>
      </c>
      <c r="G11" s="1" t="s">
        <v>79</v>
      </c>
      <c r="H11" s="1" t="s">
        <v>206</v>
      </c>
      <c r="I11" s="1" t="s">
        <v>247</v>
      </c>
      <c r="J11" s="1" t="s">
        <v>208</v>
      </c>
      <c r="K11" s="1" t="s">
        <v>247</v>
      </c>
      <c r="L11" s="1" t="s">
        <v>247</v>
      </c>
      <c r="M11" s="1" t="s">
        <v>209</v>
      </c>
      <c r="N11" s="1" t="s">
        <v>209</v>
      </c>
      <c r="O11" s="1" t="s">
        <v>210</v>
      </c>
      <c r="P11" s="1" t="s">
        <v>211</v>
      </c>
      <c r="Q11" s="1" t="s">
        <v>248</v>
      </c>
      <c r="R11" s="1" t="s">
        <v>71</v>
      </c>
      <c r="S11" s="1" t="s">
        <v>213</v>
      </c>
      <c r="T11" s="1" t="s">
        <v>214</v>
      </c>
    </row>
    <row r="12" s="1" customFormat="1" spans="1:20">
      <c r="A12" s="1" t="s">
        <v>104</v>
      </c>
      <c r="B12" s="1" t="s">
        <v>78</v>
      </c>
      <c r="C12" s="1" t="s">
        <v>249</v>
      </c>
      <c r="D12" s="1" t="s">
        <v>106</v>
      </c>
      <c r="E12" s="1" t="s">
        <v>107</v>
      </c>
      <c r="F12" s="1" t="s">
        <v>78</v>
      </c>
      <c r="G12" s="1" t="s">
        <v>79</v>
      </c>
      <c r="H12" s="1" t="s">
        <v>206</v>
      </c>
      <c r="I12" s="1" t="s">
        <v>250</v>
      </c>
      <c r="J12" s="1" t="s">
        <v>208</v>
      </c>
      <c r="K12" s="1" t="s">
        <v>250</v>
      </c>
      <c r="L12" s="1" t="s">
        <v>250</v>
      </c>
      <c r="M12" s="1" t="s">
        <v>209</v>
      </c>
      <c r="N12" s="1" t="s">
        <v>209</v>
      </c>
      <c r="O12" s="1" t="s">
        <v>210</v>
      </c>
      <c r="P12" s="1" t="s">
        <v>211</v>
      </c>
      <c r="Q12" s="1" t="s">
        <v>251</v>
      </c>
      <c r="R12" s="1" t="s">
        <v>71</v>
      </c>
      <c r="S12" s="1" t="s">
        <v>213</v>
      </c>
      <c r="T12" s="1" t="s">
        <v>214</v>
      </c>
    </row>
    <row r="13" s="1" customFormat="1" spans="1:20">
      <c r="A13" s="1" t="s">
        <v>95</v>
      </c>
      <c r="B13" s="1" t="s">
        <v>99</v>
      </c>
      <c r="C13" s="1" t="s">
        <v>252</v>
      </c>
      <c r="D13" s="1" t="s">
        <v>97</v>
      </c>
      <c r="E13" s="1" t="s">
        <v>98</v>
      </c>
      <c r="F13" s="1" t="s">
        <v>90</v>
      </c>
      <c r="G13" s="1" t="s">
        <v>79</v>
      </c>
      <c r="H13" s="1" t="s">
        <v>206</v>
      </c>
      <c r="I13" s="1" t="s">
        <v>253</v>
      </c>
      <c r="J13" s="1" t="s">
        <v>208</v>
      </c>
      <c r="K13" s="1" t="s">
        <v>253</v>
      </c>
      <c r="L13" s="1" t="s">
        <v>253</v>
      </c>
      <c r="M13" s="1" t="s">
        <v>209</v>
      </c>
      <c r="N13" s="1" t="s">
        <v>209</v>
      </c>
      <c r="O13" s="1" t="s">
        <v>210</v>
      </c>
      <c r="P13" s="1" t="s">
        <v>211</v>
      </c>
      <c r="Q13" s="1" t="s">
        <v>254</v>
      </c>
      <c r="R13" s="1" t="s">
        <v>71</v>
      </c>
      <c r="S13" s="1" t="s">
        <v>213</v>
      </c>
      <c r="T13" s="1" t="s">
        <v>214</v>
      </c>
    </row>
    <row r="14" s="1" customFormat="1" spans="1:20">
      <c r="A14" s="1" t="s">
        <v>85</v>
      </c>
      <c r="B14" s="1" t="s">
        <v>89</v>
      </c>
      <c r="C14" s="1" t="s">
        <v>255</v>
      </c>
      <c r="D14" s="1" t="s">
        <v>87</v>
      </c>
      <c r="E14" s="1" t="s">
        <v>88</v>
      </c>
      <c r="F14" s="1" t="s">
        <v>90</v>
      </c>
      <c r="G14" s="1" t="s">
        <v>79</v>
      </c>
      <c r="H14" s="1" t="s">
        <v>206</v>
      </c>
      <c r="I14" s="1" t="s">
        <v>256</v>
      </c>
      <c r="J14" s="1" t="s">
        <v>208</v>
      </c>
      <c r="K14" s="1" t="s">
        <v>256</v>
      </c>
      <c r="L14" s="1" t="s">
        <v>256</v>
      </c>
      <c r="M14" s="1" t="s">
        <v>209</v>
      </c>
      <c r="N14" s="1" t="s">
        <v>209</v>
      </c>
      <c r="O14" s="1" t="s">
        <v>210</v>
      </c>
      <c r="P14" s="1" t="s">
        <v>211</v>
      </c>
      <c r="Q14" s="1" t="s">
        <v>257</v>
      </c>
      <c r="R14" s="1" t="s">
        <v>71</v>
      </c>
      <c r="S14" s="1" t="s">
        <v>213</v>
      </c>
      <c r="T14" s="1" t="s">
        <v>214</v>
      </c>
    </row>
    <row r="15" s="1" customFormat="1" spans="1:20">
      <c r="A15" s="1" t="s">
        <v>69</v>
      </c>
      <c r="B15" s="1" t="s">
        <v>77</v>
      </c>
      <c r="C15" s="1" t="s">
        <v>258</v>
      </c>
      <c r="D15" s="1" t="s">
        <v>74</v>
      </c>
      <c r="E15" s="1" t="s">
        <v>76</v>
      </c>
      <c r="F15" s="1" t="s">
        <v>78</v>
      </c>
      <c r="G15" s="1" t="s">
        <v>79</v>
      </c>
      <c r="H15" s="1" t="s">
        <v>206</v>
      </c>
      <c r="I15" s="1" t="s">
        <v>259</v>
      </c>
      <c r="J15" s="1" t="s">
        <v>208</v>
      </c>
      <c r="K15" s="1" t="s">
        <v>259</v>
      </c>
      <c r="L15" s="1" t="s">
        <v>259</v>
      </c>
      <c r="M15" s="1" t="s">
        <v>209</v>
      </c>
      <c r="N15" s="1" t="s">
        <v>209</v>
      </c>
      <c r="O15" s="1" t="s">
        <v>210</v>
      </c>
      <c r="P15" s="1" t="s">
        <v>211</v>
      </c>
      <c r="Q15" s="1" t="s">
        <v>260</v>
      </c>
      <c r="R15" s="1" t="s">
        <v>71</v>
      </c>
      <c r="S15" s="1" t="s">
        <v>213</v>
      </c>
      <c r="T15" s="1" t="s">
        <v>214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2021-12-30T07:54:00Z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B6B1BC537DB5495E95116738B3253ADE</vt:lpwstr>
  </property>
</Properties>
</file>