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<sst xmlns="http://schemas.openxmlformats.org/spreadsheetml/2006/main" count="333" uniqueCount="134">
  <si>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</si>
  <si>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</si>
  <si>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</si>
  <si>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</si>
  <si>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</si>
  <si>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</si>
  <si>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</si>
  <si>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</si>
  <si>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</si>
  <si>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</si>
  <si>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</si>
  <si>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</si>
  <si>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</si>
  <si>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</si>
  <si>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</si>
  <si>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</si>
  <si>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</si>
  <si>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</si>
  <si>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</si>
  <si>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</si>
  <si>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</si>
  <si>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</si>
  <si>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</si>
  <si>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</si>
  <si>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</si>
  <si>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</si>
  <si>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</si>
  <si>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[佛山]城市便捷酒店佛山祖庙张槎店(71584642)</t>
  </si>
  <si>
    <t>商务双床房&lt;双人入住&gt;&lt;内宾&gt;&lt;预付&gt;&lt;双早&gt;</t>
  </si>
  <si>
    <t>CNY</t>
  </si>
  <si>
    <t>蒋艳坤</t>
  </si>
  <si>
    <t>CA11323211231CNY</t>
  </si>
  <si>
    <t>未提现</t>
  </si>
  <si>
    <t>携程开票</t>
  </si>
  <si>
    <t>[北海]城市便捷酒店(北海大润发高铁站店)(66082705)</t>
  </si>
  <si>
    <t>标准双床房&lt;双人入住&gt;&lt;内宾&gt;&lt;预付&gt;&lt;双早&gt;</t>
  </si>
  <si>
    <t>刘虹</t>
  </si>
  <si>
    <t>[哈尔滨]希岸酒店(哈尔滨火车站博物馆地铁站店)(73267201)</t>
  </si>
  <si>
    <t>希岸雅致房&lt;双人入住&gt;&lt;内宾&gt;&lt;预付&gt;&lt;双早&gt;</t>
  </si>
  <si>
    <t>李海洋</t>
  </si>
  <si>
    <t>[海口]锦江都城酒店（海口高铁东站师范大学店）(71587318)</t>
  </si>
  <si>
    <t>精致双床房&lt;双人入住&gt;&lt;内宾&gt;&lt;预付&gt;&lt;双早&gt;</t>
  </si>
  <si>
    <t>韦崇明,符致侨</t>
  </si>
  <si>
    <t>[武汉]城市便捷酒店(武汉南湖建安街地铁站佰港城店)(72840337)</t>
  </si>
  <si>
    <t>商务大床房&lt;双人入住&gt;&lt;内宾&gt;&lt;预付&gt;&lt;无早&gt;</t>
  </si>
  <si>
    <t>欧朝森</t>
  </si>
  <si>
    <t>[梧州]城市便捷酒店(梧州市政广场店)(72814641)</t>
  </si>
  <si>
    <t>特惠大床房&lt;双人入住&gt;&lt;内宾&gt;&lt;预付&gt;&lt;双早&gt;</t>
  </si>
  <si>
    <t>李章水</t>
  </si>
  <si>
    <t>[阳新]城市便捷酒店(阳新经贸大厦店)(72812731)</t>
  </si>
  <si>
    <t>特惠大床房&lt;双人入住&gt;&lt;内宾&gt;&lt;预付&gt;&lt;无早&gt;</t>
  </si>
  <si>
    <t>林刚</t>
  </si>
  <si>
    <t>[深圳]麗枫酒店(深圳景田地铁站店)(73273469)</t>
  </si>
  <si>
    <t>行政大床房&lt;双人入住&gt;&lt;内宾&gt;&lt;预付&gt;&lt;双早&gt;</t>
  </si>
  <si>
    <t>陈祥华</t>
  </si>
  <si>
    <t>[武汉]城市便捷酒店(武汉光谷大学园店)(71632632)</t>
  </si>
  <si>
    <t>标准大床房&lt;双人入住&gt;&lt;内宾&gt;&lt;预付&gt;&lt;无早&gt;</t>
  </si>
  <si>
    <t>赖建宏</t>
  </si>
  <si>
    <t>[沛县]麗枫酒店(沛县汉源大道店)(73247610)</t>
  </si>
  <si>
    <t>豪华双床房&lt;双人入住&gt;&lt;内宾&gt;&lt;预付&gt;&lt;双早&gt;</t>
  </si>
  <si>
    <t>王伟伟</t>
  </si>
  <si>
    <t>，</t>
  </si>
  <si>
    <t>A211231095810481</t>
  </si>
  <si>
    <t>CNY / HKD 当前参考汇率: 1.222659147</t>
  </si>
  <si>
    <t>总计： 2630.19 CNY/
3215.83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</si>
  <si>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</si>
  <si>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</si>
  <si>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</si>
  <si>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</si>
  <si>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</si>
  <si>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</si>
  <si>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</si>
  <si>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</si>
  <si>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</si>
  <si>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</si>
  <si>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</si>
  <si>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</si>
  <si>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</si>
  <si>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</si>
  <si>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</si>
  <si>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</si>
  <si>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</si>
  <si>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2021-12-27</t>
  </si>
  <si>
    <t>2359046</t>
  </si>
  <si>
    <t>麗枫酒店(沛县汉源大道店)</t>
  </si>
  <si>
    <t>2021-12-28</t>
  </si>
  <si>
    <t>退房日月结</t>
  </si>
  <si>
    <t>196.91</t>
  </si>
  <si>
    <t>RMB</t>
  </si>
  <si>
    <t>0</t>
  </si>
  <si>
    <t>0.00</t>
  </si>
  <si>
    <t>携程汇智国内直连</t>
  </si>
  <si>
    <t>2021-12-27 19:15:57</t>
  </si>
  <si>
    <t>否</t>
  </si>
  <si>
    <t>汇智国际旅游发展有限公司</t>
  </si>
  <si>
    <t>直连</t>
  </si>
  <si>
    <t>2358836</t>
  </si>
  <si>
    <t>城市便捷酒店(武汉光谷大学园店)</t>
  </si>
  <si>
    <t>168.67</t>
  </si>
  <si>
    <t>2021-12-27 18:06:03</t>
  </si>
  <si>
    <t>2358795</t>
  </si>
  <si>
    <t>麗枫酒店(深圳景田地铁站店)</t>
  </si>
  <si>
    <t>571.45</t>
  </si>
  <si>
    <t>2021-12-27 17:55:12</t>
  </si>
  <si>
    <t>2358751</t>
  </si>
  <si>
    <t>城市便捷酒店(阳新经贸大厦店)</t>
  </si>
  <si>
    <t>159.58</t>
  </si>
  <si>
    <t>2021-12-27 17:43:31</t>
  </si>
  <si>
    <t>2358719</t>
  </si>
  <si>
    <t>城市便捷酒店(梧州市政广场店)</t>
  </si>
  <si>
    <t>177.76</t>
  </si>
  <si>
    <t>2021-12-27 17:32:13</t>
  </si>
  <si>
    <t>2358491</t>
  </si>
  <si>
    <t>城市便捷酒店(武汉南湖建安街地铁站佰港城店)</t>
  </si>
  <si>
    <t>213.11</t>
  </si>
  <si>
    <t>2021-12-27 16:04:08</t>
  </si>
  <si>
    <t>2358353</t>
  </si>
  <si>
    <t>锦江都城酒店（海口高铁东站师范大学店）</t>
  </si>
  <si>
    <t>256.80</t>
  </si>
  <si>
    <t>2021-12-27 15:00:43</t>
  </si>
  <si>
    <t>2358260</t>
  </si>
  <si>
    <t>希岸酒店哈尔滨火车站博物馆地铁站店</t>
  </si>
  <si>
    <t>232.44</t>
  </si>
  <si>
    <t>2021-12-27 13:43:18</t>
  </si>
  <si>
    <t>2021-12-26</t>
  </si>
  <si>
    <t>2357554</t>
  </si>
  <si>
    <t>城市便捷酒店(北海大润发店)</t>
  </si>
  <si>
    <t>141.40</t>
  </si>
  <si>
    <t>2021-12-26 20:20:34</t>
  </si>
  <si>
    <t>2021-12-25</t>
  </si>
  <si>
    <t>2355606</t>
  </si>
  <si>
    <t>城市便捷酒店佛山祖庙张槎店</t>
  </si>
  <si>
    <t>512.07</t>
  </si>
  <si>
    <t>2021-12-25 10:01:23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</si>
</sst>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17046890599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44555</v>
      </c>
      <c r="G2" s="5">
        <v>44558</v>
      </c>
      <c r="H2" s="4">
        <v>1</v>
      </c>
      <c r="I2" s="4">
        <v>3</v>
      </c>
      <c r="J2" s="4">
        <v>3</v>
      </c>
      <c r="K2" s="4" t="s">
        <v>29</v>
      </c>
      <c r="L2" s="4">
        <v>512.07</v>
      </c>
      <c r="M2" s="4">
        <v>512.07</v>
      </c>
      <c r="N2" s="4" t="s">
        <v>30</v>
      </c>
      <c r="O2" s="4" t="s">
        <v>31</v>
      </c>
      <c r="P2" s="4" t="s">
        <v>32</v>
      </c>
      <c r="Q2" s="4">
        <v>0</v>
      </c>
      <c r="R2" s="6">
        <v>44555</v>
      </c>
      <c r="S2" s="5">
        <v>44561</v>
      </c>
      <c r="T2" s="4" t="s">
        <v>33</v>
      </c>
      <c r="U2" s="4">
        <v>512.07</v>
      </c>
      <c r="V2" s="4">
        <v>0</v>
      </c>
      <c r="W2" s="4">
        <v>0</v>
      </c>
    </row>
    <row r="3" s="4" customFormat="1" spans="1:23">
      <c r="A3" s="4">
        <v>17057489032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44557</v>
      </c>
      <c r="G3" s="5">
        <v>44558</v>
      </c>
      <c r="H3" s="4">
        <v>1</v>
      </c>
      <c r="I3" s="4">
        <v>1</v>
      </c>
      <c r="J3" s="4">
        <v>1</v>
      </c>
      <c r="K3" s="4" t="s">
        <v>29</v>
      </c>
      <c r="L3" s="4">
        <v>141.4</v>
      </c>
      <c r="M3" s="4">
        <v>141.4</v>
      </c>
      <c r="N3" s="4" t="s">
        <v>36</v>
      </c>
      <c r="O3" s="4" t="s">
        <v>31</v>
      </c>
      <c r="P3" s="4" t="s">
        <v>32</v>
      </c>
      <c r="Q3" s="4">
        <v>0</v>
      </c>
      <c r="R3" s="6">
        <v>44556</v>
      </c>
      <c r="S3" s="5">
        <v>44561</v>
      </c>
      <c r="T3" s="4" t="s">
        <v>33</v>
      </c>
      <c r="U3" s="4">
        <v>141.4</v>
      </c>
      <c r="V3" s="4">
        <v>0</v>
      </c>
      <c r="W3" s="4">
        <v>0</v>
      </c>
    </row>
    <row r="4" s="4" customFormat="1" spans="1:23">
      <c r="A4" s="4">
        <v>17061861424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44557</v>
      </c>
      <c r="G4" s="5">
        <v>44558</v>
      </c>
      <c r="H4" s="4">
        <v>1</v>
      </c>
      <c r="I4" s="4">
        <v>1</v>
      </c>
      <c r="J4" s="4">
        <v>1</v>
      </c>
      <c r="K4" s="4" t="s">
        <v>29</v>
      </c>
      <c r="L4" s="4">
        <v>232.44</v>
      </c>
      <c r="M4" s="4">
        <v>232.44</v>
      </c>
      <c r="N4" s="4" t="s">
        <v>39</v>
      </c>
      <c r="O4" s="4" t="s">
        <v>31</v>
      </c>
      <c r="P4" s="4" t="s">
        <v>32</v>
      </c>
      <c r="Q4" s="4">
        <v>0</v>
      </c>
      <c r="R4" s="6">
        <v>44557</v>
      </c>
      <c r="S4" s="5">
        <v>44561</v>
      </c>
      <c r="T4" s="4" t="s">
        <v>33</v>
      </c>
      <c r="U4" s="4">
        <v>232.44</v>
      </c>
      <c r="V4" s="4">
        <v>0</v>
      </c>
      <c r="W4" s="4">
        <v>0</v>
      </c>
    </row>
    <row r="5" s="4" customFormat="1" spans="1:24">
      <c r="A5" s="4">
        <v>17062245836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44557</v>
      </c>
      <c r="G5" s="5">
        <v>44558</v>
      </c>
      <c r="H5" s="4">
        <v>1</v>
      </c>
      <c r="I5" s="4">
        <v>1</v>
      </c>
      <c r="J5" s="4">
        <v>1</v>
      </c>
      <c r="K5" s="4" t="s">
        <v>29</v>
      </c>
      <c r="L5" s="4">
        <v>256.8</v>
      </c>
      <c r="M5" s="4">
        <v>256.8</v>
      </c>
      <c r="N5" s="4" t="s">
        <v>42</v>
      </c>
      <c r="O5" s="4" t="s">
        <v>31</v>
      </c>
      <c r="P5" s="4" t="s">
        <v>32</v>
      </c>
      <c r="Q5" s="4">
        <v>0</v>
      </c>
      <c r="R5" s="6">
        <v>44557</v>
      </c>
      <c r="S5" s="5">
        <v>44561</v>
      </c>
      <c r="T5" s="4" t="s">
        <v>33</v>
      </c>
      <c r="U5" s="4">
        <v>256.8</v>
      </c>
      <c r="V5" s="4">
        <v>0</v>
      </c>
      <c r="W5" s="4">
        <v>0</v>
      </c>
      <c r="X5" s="4">
        <v>2358353</v>
      </c>
    </row>
    <row r="6" s="4" customFormat="1" spans="1:24">
      <c r="A6" s="4">
        <v>17062499335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44557</v>
      </c>
      <c r="G6" s="5">
        <v>44558</v>
      </c>
      <c r="H6" s="4">
        <v>1</v>
      </c>
      <c r="I6" s="4">
        <v>1</v>
      </c>
      <c r="J6" s="4">
        <v>1</v>
      </c>
      <c r="K6" s="4" t="s">
        <v>29</v>
      </c>
      <c r="L6" s="4">
        <v>213.11</v>
      </c>
      <c r="M6" s="4">
        <v>213.11</v>
      </c>
      <c r="N6" s="4" t="s">
        <v>45</v>
      </c>
      <c r="O6" s="4" t="s">
        <v>31</v>
      </c>
      <c r="P6" s="4" t="s">
        <v>32</v>
      </c>
      <c r="Q6" s="4">
        <v>0</v>
      </c>
      <c r="R6" s="6">
        <v>44557</v>
      </c>
      <c r="S6" s="5">
        <v>44561</v>
      </c>
      <c r="T6" s="4" t="s">
        <v>33</v>
      </c>
      <c r="U6" s="4">
        <v>213.11</v>
      </c>
      <c r="V6" s="4">
        <v>0</v>
      </c>
      <c r="W6" s="4">
        <v>0</v>
      </c>
      <c r="X6" s="4">
        <v>2358491</v>
      </c>
    </row>
    <row r="7" s="4" customFormat="1" spans="1:24">
      <c r="A7" s="4">
        <v>17062922597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44557</v>
      </c>
      <c r="G7" s="5">
        <v>44558</v>
      </c>
      <c r="H7" s="4">
        <v>1</v>
      </c>
      <c r="I7" s="4">
        <v>1</v>
      </c>
      <c r="J7" s="4">
        <v>1</v>
      </c>
      <c r="K7" s="4" t="s">
        <v>29</v>
      </c>
      <c r="L7" s="4">
        <v>177.76</v>
      </c>
      <c r="M7" s="4">
        <v>177.76</v>
      </c>
      <c r="N7" s="4" t="s">
        <v>48</v>
      </c>
      <c r="O7" s="4" t="s">
        <v>31</v>
      </c>
      <c r="P7" s="4" t="s">
        <v>32</v>
      </c>
      <c r="Q7" s="4">
        <v>0</v>
      </c>
      <c r="R7" s="6">
        <v>44557</v>
      </c>
      <c r="S7" s="5">
        <v>44561</v>
      </c>
      <c r="T7" s="4" t="s">
        <v>33</v>
      </c>
      <c r="U7" s="4">
        <v>177.76</v>
      </c>
      <c r="V7" s="4">
        <v>0</v>
      </c>
      <c r="W7" s="4">
        <v>0</v>
      </c>
      <c r="X7" s="4">
        <v>2358719</v>
      </c>
    </row>
    <row r="8" s="4" customFormat="1" spans="1:23">
      <c r="A8" s="4">
        <v>17062980953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44557</v>
      </c>
      <c r="G8" s="5">
        <v>44558</v>
      </c>
      <c r="H8" s="4">
        <v>1</v>
      </c>
      <c r="I8" s="4">
        <v>1</v>
      </c>
      <c r="J8" s="4">
        <v>1</v>
      </c>
      <c r="K8" s="4" t="s">
        <v>29</v>
      </c>
      <c r="L8" s="4">
        <v>159.58</v>
      </c>
      <c r="M8" s="4">
        <v>159.58</v>
      </c>
      <c r="N8" s="4" t="s">
        <v>51</v>
      </c>
      <c r="O8" s="4" t="s">
        <v>31</v>
      </c>
      <c r="P8" s="4" t="s">
        <v>32</v>
      </c>
      <c r="Q8" s="4">
        <v>0</v>
      </c>
      <c r="R8" s="6">
        <v>44557</v>
      </c>
      <c r="S8" s="5">
        <v>44561</v>
      </c>
      <c r="T8" s="4" t="s">
        <v>33</v>
      </c>
      <c r="U8" s="4">
        <v>159.58</v>
      </c>
      <c r="V8" s="4">
        <v>0</v>
      </c>
      <c r="W8" s="4">
        <v>0</v>
      </c>
    </row>
    <row r="9" s="4" customFormat="1" spans="1:23">
      <c r="A9" s="4">
        <v>17062863091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44557</v>
      </c>
      <c r="G9" s="5">
        <v>44558</v>
      </c>
      <c r="H9" s="4">
        <v>1</v>
      </c>
      <c r="I9" s="4">
        <v>1</v>
      </c>
      <c r="J9" s="4">
        <v>1</v>
      </c>
      <c r="K9" s="4" t="s">
        <v>29</v>
      </c>
      <c r="L9" s="4">
        <v>571.45</v>
      </c>
      <c r="M9" s="4">
        <v>571.45</v>
      </c>
      <c r="N9" s="4" t="s">
        <v>54</v>
      </c>
      <c r="O9" s="4" t="s">
        <v>31</v>
      </c>
      <c r="P9" s="4" t="s">
        <v>32</v>
      </c>
      <c r="Q9" s="4">
        <v>0</v>
      </c>
      <c r="R9" s="6">
        <v>44557</v>
      </c>
      <c r="S9" s="5">
        <v>44561</v>
      </c>
      <c r="T9" s="4" t="s">
        <v>33</v>
      </c>
      <c r="U9" s="4">
        <v>571.45</v>
      </c>
      <c r="V9" s="4">
        <v>0</v>
      </c>
      <c r="W9" s="4">
        <v>0</v>
      </c>
    </row>
    <row r="10" s="4" customFormat="1" spans="1:24">
      <c r="A10" s="4">
        <v>17063047834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44557</v>
      </c>
      <c r="G10" s="5">
        <v>44558</v>
      </c>
      <c r="H10" s="4">
        <v>1</v>
      </c>
      <c r="I10" s="4">
        <v>1</v>
      </c>
      <c r="J10" s="4">
        <v>1</v>
      </c>
      <c r="K10" s="4" t="s">
        <v>29</v>
      </c>
      <c r="L10" s="4">
        <v>168.67</v>
      </c>
      <c r="M10" s="4">
        <v>168.67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44557</v>
      </c>
      <c r="S10" s="5">
        <v>44561</v>
      </c>
      <c r="T10" s="4" t="s">
        <v>33</v>
      </c>
      <c r="U10" s="4">
        <v>168.67</v>
      </c>
      <c r="V10" s="4">
        <v>0</v>
      </c>
      <c r="W10" s="4">
        <v>0</v>
      </c>
      <c r="X10" s="4">
        <v>2358836</v>
      </c>
    </row>
    <row r="11" s="4" customFormat="1" spans="1:24">
      <c r="A11" s="4">
        <v>17063435181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44557</v>
      </c>
      <c r="G11" s="5">
        <v>44558</v>
      </c>
      <c r="H11" s="4">
        <v>1</v>
      </c>
      <c r="I11" s="4">
        <v>1</v>
      </c>
      <c r="J11" s="4">
        <v>1</v>
      </c>
      <c r="K11" s="4" t="s">
        <v>29</v>
      </c>
      <c r="L11" s="4">
        <v>196.91</v>
      </c>
      <c r="M11" s="4">
        <v>196.91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44557</v>
      </c>
      <c r="S11" s="5">
        <v>44561</v>
      </c>
      <c r="T11" s="4" t="s">
        <v>33</v>
      </c>
      <c r="U11" s="4">
        <v>196.91</v>
      </c>
      <c r="V11" s="4">
        <v>0</v>
      </c>
      <c r="W11" s="4">
        <v>0</v>
      </c>
      <c r="X11" s="4">
        <v>2359046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2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4">
        <v>17046890599</v>
      </c>
      <c r="B2" s="5">
        <v>44555</v>
      </c>
      <c r="C2" s="5">
        <v>44558</v>
      </c>
      <c r="D2" s="4">
        <v>512.07</v>
      </c>
      <c r="E2" s="4" t="str">
        <f>VLOOKUP(A2,HOP!A:L,12,0)</f>
        <v>512.07</v>
      </c>
      <c r="F2" s="4" t="str">
        <f>VLOOKUP(A2,HOP!A:C,3,0)</f>
        <v>2355606</v>
      </c>
      <c r="G2" s="4">
        <f>D2-E2</f>
        <v>0</v>
      </c>
      <c r="H2" s="4" t="str">
        <f>$H$1&amp;F2</f>
        <v>，2355606</v>
      </c>
      <c r="I2" s="4" t="str">
        <f>VLOOKUP(A2,HOP!A:T,20,0)</f>
        <v>直连</v>
      </c>
    </row>
    <row r="3" s="4" customFormat="1" spans="1:9">
      <c r="A3" s="4">
        <v>17057489032</v>
      </c>
      <c r="B3" s="5">
        <v>44557</v>
      </c>
      <c r="C3" s="5">
        <v>44558</v>
      </c>
      <c r="D3" s="4">
        <v>141.4</v>
      </c>
      <c r="E3" s="4" t="str">
        <f>VLOOKUP(A3,HOP!A:L,12,0)</f>
        <v>141.40</v>
      </c>
      <c r="F3" s="4" t="str">
        <f>VLOOKUP(A3,HOP!A:C,3,0)</f>
        <v>2357554</v>
      </c>
      <c r="G3" s="4">
        <f t="shared" ref="G3:G11" si="0">D3-E3</f>
        <v>0</v>
      </c>
      <c r="H3" s="4" t="str">
        <f t="shared" ref="H3:H11" si="1">$H$1&amp;F3</f>
        <v>，2357554</v>
      </c>
      <c r="I3" s="4" t="str">
        <f>VLOOKUP(A3,HOP!A:T,20,0)</f>
        <v>直连</v>
      </c>
    </row>
    <row r="4" s="4" customFormat="1" spans="1:9">
      <c r="A4" s="4">
        <v>17061861424</v>
      </c>
      <c r="B4" s="5">
        <v>44557</v>
      </c>
      <c r="C4" s="5">
        <v>44558</v>
      </c>
      <c r="D4" s="4">
        <v>232.44</v>
      </c>
      <c r="E4" s="4" t="str">
        <f>VLOOKUP(A4,HOP!A:L,12,0)</f>
        <v>232.44</v>
      </c>
      <c r="F4" s="4" t="str">
        <f>VLOOKUP(A4,HOP!A:C,3,0)</f>
        <v>2358260</v>
      </c>
      <c r="G4" s="4">
        <f t="shared" si="0"/>
        <v>0</v>
      </c>
      <c r="H4" s="4" t="str">
        <f t="shared" si="1"/>
        <v>，2358260</v>
      </c>
      <c r="I4" s="4" t="str">
        <f>VLOOKUP(A4,HOP!A:T,20,0)</f>
        <v>直连</v>
      </c>
    </row>
    <row r="5" s="4" customFormat="1" spans="1:9">
      <c r="A5" s="4">
        <v>17062245836</v>
      </c>
      <c r="B5" s="5">
        <v>44557</v>
      </c>
      <c r="C5" s="5">
        <v>44558</v>
      </c>
      <c r="D5" s="4">
        <v>256.8</v>
      </c>
      <c r="E5" s="4" t="str">
        <f>VLOOKUP(A5,HOP!A:L,12,0)</f>
        <v>256.80</v>
      </c>
      <c r="F5" s="4" t="str">
        <f>VLOOKUP(A5,HOP!A:C,3,0)</f>
        <v>2358353</v>
      </c>
      <c r="G5" s="4">
        <f t="shared" si="0"/>
        <v>0</v>
      </c>
      <c r="H5" s="4" t="str">
        <f t="shared" si="1"/>
        <v>，2358353</v>
      </c>
      <c r="I5" s="4" t="str">
        <f>VLOOKUP(A5,HOP!A:T,20,0)</f>
        <v>直连</v>
      </c>
    </row>
    <row r="6" s="4" customFormat="1" spans="1:9">
      <c r="A6" s="4">
        <v>17062499335</v>
      </c>
      <c r="B6" s="5">
        <v>44557</v>
      </c>
      <c r="C6" s="5">
        <v>44558</v>
      </c>
      <c r="D6" s="4">
        <v>213.11</v>
      </c>
      <c r="E6" s="4" t="str">
        <f>VLOOKUP(A6,HOP!A:L,12,0)</f>
        <v>213.11</v>
      </c>
      <c r="F6" s="4" t="str">
        <f>VLOOKUP(A6,HOP!A:C,3,0)</f>
        <v>2358491</v>
      </c>
      <c r="G6" s="4">
        <f t="shared" si="0"/>
        <v>0</v>
      </c>
      <c r="H6" s="4" t="str">
        <f t="shared" si="1"/>
        <v>，2358491</v>
      </c>
      <c r="I6" s="4" t="str">
        <f>VLOOKUP(A6,HOP!A:T,20,0)</f>
        <v>直连</v>
      </c>
    </row>
    <row r="7" s="4" customFormat="1" spans="1:9">
      <c r="A7" s="4">
        <v>17062922597</v>
      </c>
      <c r="B7" s="5">
        <v>44557</v>
      </c>
      <c r="C7" s="5">
        <v>44558</v>
      </c>
      <c r="D7" s="4">
        <v>177.76</v>
      </c>
      <c r="E7" s="4" t="str">
        <f>VLOOKUP(A7,HOP!A:L,12,0)</f>
        <v>177.76</v>
      </c>
      <c r="F7" s="4" t="str">
        <f>VLOOKUP(A7,HOP!A:C,3,0)</f>
        <v>2358719</v>
      </c>
      <c r="G7" s="4">
        <f t="shared" si="0"/>
        <v>0</v>
      </c>
      <c r="H7" s="4" t="str">
        <f t="shared" si="1"/>
        <v>，2358719</v>
      </c>
      <c r="I7" s="4" t="str">
        <f>VLOOKUP(A7,HOP!A:T,20,0)</f>
        <v>直连</v>
      </c>
    </row>
    <row r="8" s="4" customFormat="1" spans="1:9">
      <c r="A8" s="4">
        <v>17062980953</v>
      </c>
      <c r="B8" s="5">
        <v>44557</v>
      </c>
      <c r="C8" s="5">
        <v>44558</v>
      </c>
      <c r="D8" s="4">
        <v>159.58</v>
      </c>
      <c r="E8" s="4" t="str">
        <f>VLOOKUP(A8,HOP!A:L,12,0)</f>
        <v>159.58</v>
      </c>
      <c r="F8" s="4" t="str">
        <f>VLOOKUP(A8,HOP!A:C,3,0)</f>
        <v>2358751</v>
      </c>
      <c r="G8" s="4">
        <f t="shared" si="0"/>
        <v>0</v>
      </c>
      <c r="H8" s="4" t="str">
        <f t="shared" si="1"/>
        <v>，2358751</v>
      </c>
      <c r="I8" s="4" t="str">
        <f>VLOOKUP(A8,HOP!A:T,20,0)</f>
        <v>直连</v>
      </c>
    </row>
    <row r="9" s="4" customFormat="1" spans="1:9">
      <c r="A9" s="4">
        <v>17062863091</v>
      </c>
      <c r="B9" s="5">
        <v>44557</v>
      </c>
      <c r="C9" s="5">
        <v>44558</v>
      </c>
      <c r="D9" s="4">
        <v>571.45</v>
      </c>
      <c r="E9" s="4" t="str">
        <f>VLOOKUP(A9,HOP!A:L,12,0)</f>
        <v>571.45</v>
      </c>
      <c r="F9" s="4" t="str">
        <f>VLOOKUP(A9,HOP!A:C,3,0)</f>
        <v>2358795</v>
      </c>
      <c r="G9" s="4">
        <f t="shared" si="0"/>
        <v>0</v>
      </c>
      <c r="H9" s="4" t="str">
        <f t="shared" si="1"/>
        <v>，2358795</v>
      </c>
      <c r="I9" s="4" t="str">
        <f>VLOOKUP(A9,HOP!A:T,20,0)</f>
        <v>直连</v>
      </c>
    </row>
    <row r="10" s="4" customFormat="1" spans="1:9">
      <c r="A10" s="4">
        <v>17063047834</v>
      </c>
      <c r="B10" s="5">
        <v>44557</v>
      </c>
      <c r="C10" s="5">
        <v>44558</v>
      </c>
      <c r="D10" s="4">
        <v>168.67</v>
      </c>
      <c r="E10" s="4" t="str">
        <f>VLOOKUP(A10,HOP!A:L,12,0)</f>
        <v>168.67</v>
      </c>
      <c r="F10" s="4" t="str">
        <f>VLOOKUP(A10,HOP!A:C,3,0)</f>
        <v>2358836</v>
      </c>
      <c r="G10" s="4">
        <f t="shared" si="0"/>
        <v>0</v>
      </c>
      <c r="H10" s="4" t="str">
        <f t="shared" si="1"/>
        <v>，2358836</v>
      </c>
      <c r="I10" s="4" t="str">
        <f>VLOOKUP(A10,HOP!A:T,20,0)</f>
        <v>直连</v>
      </c>
    </row>
    <row r="11" s="4" customFormat="1" spans="1:9">
      <c r="A11" s="4">
        <v>17063435181</v>
      </c>
      <c r="B11" s="5">
        <v>44557</v>
      </c>
      <c r="C11" s="5">
        <v>44558</v>
      </c>
      <c r="D11" s="4">
        <v>196.91</v>
      </c>
      <c r="E11" s="4" t="str">
        <f>VLOOKUP(A11,HOP!A:L,12,0)</f>
        <v>196.91</v>
      </c>
      <c r="F11" s="4" t="str">
        <f>VLOOKUP(A11,HOP!A:C,3,0)</f>
        <v>2359046</v>
      </c>
      <c r="G11" s="4">
        <f t="shared" si="0"/>
        <v>0</v>
      </c>
      <c r="H11" s="4" t="str">
        <f t="shared" si="1"/>
        <v>，2359046</v>
      </c>
      <c r="I11" s="4" t="str">
        <f>VLOOKUP(A11,HOP!A:T,20,0)</f>
        <v>直连</v>
      </c>
    </row>
    <row r="13" spans="4:4">
      <c r="D13" s="4">
        <f>SUM(D2:D12)</f>
        <v>2630.19</v>
      </c>
    </row>
    <row r="19" spans="1:1">
      <c r="A19" s="4" t="s">
        <v>62</v>
      </c>
    </row>
    <row r="20" spans="1:1">
      <c r="A20" s="4" t="s">
        <v>63</v>
      </c>
    </row>
    <row r="21" spans="1:1">
      <c r="A21" s="4" t="s">
        <v>64</v>
      </c>
    </row>
  </sheetData>
  <autoFilter ref="A1:XFD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17063435181</v>
      </c>
      <c r="B2" s="1" t="s">
        <v>82</v>
      </c>
      <c r="C2" s="1" t="s">
        <v>83</v>
      </c>
      <c r="D2" s="1" t="s">
        <v>84</v>
      </c>
      <c r="E2" s="1" t="s">
        <v>60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17063047834</v>
      </c>
      <c r="B3" s="1" t="s">
        <v>82</v>
      </c>
      <c r="C3" s="1" t="s">
        <v>96</v>
      </c>
      <c r="D3" s="1" t="s">
        <v>97</v>
      </c>
      <c r="E3" s="1" t="s">
        <v>57</v>
      </c>
      <c r="F3" s="1" t="s">
        <v>82</v>
      </c>
      <c r="G3" s="1" t="s">
        <v>85</v>
      </c>
      <c r="H3" s="1" t="s">
        <v>86</v>
      </c>
      <c r="I3" s="1" t="s">
        <v>98</v>
      </c>
      <c r="J3" s="1" t="s">
        <v>88</v>
      </c>
      <c r="K3" s="1" t="s">
        <v>98</v>
      </c>
      <c r="L3" s="1" t="s">
        <v>98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99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17062863091</v>
      </c>
      <c r="B4" s="1" t="s">
        <v>82</v>
      </c>
      <c r="C4" s="1" t="s">
        <v>100</v>
      </c>
      <c r="D4" s="1" t="s">
        <v>101</v>
      </c>
      <c r="E4" s="1" t="s">
        <v>54</v>
      </c>
      <c r="F4" s="1" t="s">
        <v>82</v>
      </c>
      <c r="G4" s="1" t="s">
        <v>85</v>
      </c>
      <c r="H4" s="1" t="s">
        <v>86</v>
      </c>
      <c r="I4" s="1" t="s">
        <v>102</v>
      </c>
      <c r="J4" s="1" t="s">
        <v>88</v>
      </c>
      <c r="K4" s="1" t="s">
        <v>102</v>
      </c>
      <c r="L4" s="1" t="s">
        <v>102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103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17062980953</v>
      </c>
      <c r="B5" s="1" t="s">
        <v>82</v>
      </c>
      <c r="C5" s="1" t="s">
        <v>104</v>
      </c>
      <c r="D5" s="1" t="s">
        <v>105</v>
      </c>
      <c r="E5" s="1" t="s">
        <v>51</v>
      </c>
      <c r="F5" s="1" t="s">
        <v>82</v>
      </c>
      <c r="G5" s="1" t="s">
        <v>85</v>
      </c>
      <c r="H5" s="1" t="s">
        <v>86</v>
      </c>
      <c r="I5" s="1" t="s">
        <v>106</v>
      </c>
      <c r="J5" s="1" t="s">
        <v>88</v>
      </c>
      <c r="K5" s="1" t="s">
        <v>106</v>
      </c>
      <c r="L5" s="1" t="s">
        <v>106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107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17062922597</v>
      </c>
      <c r="B6" s="1" t="s">
        <v>82</v>
      </c>
      <c r="C6" s="1" t="s">
        <v>108</v>
      </c>
      <c r="D6" s="1" t="s">
        <v>109</v>
      </c>
      <c r="E6" s="1" t="s">
        <v>48</v>
      </c>
      <c r="F6" s="1" t="s">
        <v>82</v>
      </c>
      <c r="G6" s="1" t="s">
        <v>85</v>
      </c>
      <c r="H6" s="1" t="s">
        <v>86</v>
      </c>
      <c r="I6" s="1" t="s">
        <v>110</v>
      </c>
      <c r="J6" s="1" t="s">
        <v>88</v>
      </c>
      <c r="K6" s="1" t="s">
        <v>110</v>
      </c>
      <c r="L6" s="1" t="s">
        <v>110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111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17062499335</v>
      </c>
      <c r="B7" s="1" t="s">
        <v>82</v>
      </c>
      <c r="C7" s="1" t="s">
        <v>112</v>
      </c>
      <c r="D7" s="1" t="s">
        <v>113</v>
      </c>
      <c r="E7" s="1" t="s">
        <v>45</v>
      </c>
      <c r="F7" s="1" t="s">
        <v>82</v>
      </c>
      <c r="G7" s="1" t="s">
        <v>85</v>
      </c>
      <c r="H7" s="1" t="s">
        <v>86</v>
      </c>
      <c r="I7" s="1" t="s">
        <v>114</v>
      </c>
      <c r="J7" s="1" t="s">
        <v>88</v>
      </c>
      <c r="K7" s="1" t="s">
        <v>114</v>
      </c>
      <c r="L7" s="1" t="s">
        <v>114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115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17062245836</v>
      </c>
      <c r="B8" s="1" t="s">
        <v>82</v>
      </c>
      <c r="C8" s="1" t="s">
        <v>116</v>
      </c>
      <c r="D8" s="1" t="s">
        <v>117</v>
      </c>
      <c r="E8" s="1" t="s">
        <v>42</v>
      </c>
      <c r="F8" s="1" t="s">
        <v>82</v>
      </c>
      <c r="G8" s="1" t="s">
        <v>85</v>
      </c>
      <c r="H8" s="1" t="s">
        <v>86</v>
      </c>
      <c r="I8" s="1" t="s">
        <v>118</v>
      </c>
      <c r="J8" s="1" t="s">
        <v>88</v>
      </c>
      <c r="K8" s="1" t="s">
        <v>118</v>
      </c>
      <c r="L8" s="1" t="s">
        <v>118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119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17061861424</v>
      </c>
      <c r="B9" s="1" t="s">
        <v>82</v>
      </c>
      <c r="C9" s="1" t="s">
        <v>120</v>
      </c>
      <c r="D9" s="1" t="s">
        <v>121</v>
      </c>
      <c r="E9" s="1" t="s">
        <v>39</v>
      </c>
      <c r="F9" s="1" t="s">
        <v>82</v>
      </c>
      <c r="G9" s="1" t="s">
        <v>85</v>
      </c>
      <c r="H9" s="1" t="s">
        <v>86</v>
      </c>
      <c r="I9" s="1" t="s">
        <v>122</v>
      </c>
      <c r="J9" s="1" t="s">
        <v>88</v>
      </c>
      <c r="K9" s="1" t="s">
        <v>122</v>
      </c>
      <c r="L9" s="1" t="s">
        <v>122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123</v>
      </c>
      <c r="R9" s="1" t="s">
        <v>93</v>
      </c>
      <c r="S9" s="1" t="s">
        <v>94</v>
      </c>
      <c r="T9" s="1" t="s">
        <v>95</v>
      </c>
    </row>
    <row r="10" s="1" customFormat="1" spans="1:20">
      <c r="A10" s="3">
        <v>17057489032</v>
      </c>
      <c r="B10" s="1" t="s">
        <v>124</v>
      </c>
      <c r="C10" s="1" t="s">
        <v>125</v>
      </c>
      <c r="D10" s="1" t="s">
        <v>126</v>
      </c>
      <c r="E10" s="1" t="s">
        <v>36</v>
      </c>
      <c r="F10" s="1" t="s">
        <v>82</v>
      </c>
      <c r="G10" s="1" t="s">
        <v>85</v>
      </c>
      <c r="H10" s="1" t="s">
        <v>86</v>
      </c>
      <c r="I10" s="1" t="s">
        <v>127</v>
      </c>
      <c r="J10" s="1" t="s">
        <v>88</v>
      </c>
      <c r="K10" s="1" t="s">
        <v>127</v>
      </c>
      <c r="L10" s="1" t="s">
        <v>127</v>
      </c>
      <c r="M10" s="1" t="s">
        <v>89</v>
      </c>
      <c r="N10" s="1" t="s">
        <v>89</v>
      </c>
      <c r="O10" s="1" t="s">
        <v>90</v>
      </c>
      <c r="P10" s="1" t="s">
        <v>91</v>
      </c>
      <c r="Q10" s="1" t="s">
        <v>128</v>
      </c>
      <c r="R10" s="1" t="s">
        <v>93</v>
      </c>
      <c r="S10" s="1" t="s">
        <v>94</v>
      </c>
      <c r="T10" s="1" t="s">
        <v>95</v>
      </c>
    </row>
    <row r="11" s="1" customFormat="1" spans="1:20">
      <c r="A11" s="3">
        <v>17046890599</v>
      </c>
      <c r="B11" s="1" t="s">
        <v>129</v>
      </c>
      <c r="C11" s="1" t="s">
        <v>130</v>
      </c>
      <c r="D11" s="1" t="s">
        <v>131</v>
      </c>
      <c r="E11" s="1" t="s">
        <v>30</v>
      </c>
      <c r="F11" s="1" t="s">
        <v>129</v>
      </c>
      <c r="G11" s="1" t="s">
        <v>85</v>
      </c>
      <c r="H11" s="1" t="s">
        <v>86</v>
      </c>
      <c r="I11" s="1" t="s">
        <v>132</v>
      </c>
      <c r="J11" s="1" t="s">
        <v>88</v>
      </c>
      <c r="K11" s="1" t="s">
        <v>132</v>
      </c>
      <c r="L11" s="1" t="s">
        <v>132</v>
      </c>
      <c r="M11" s="1" t="s">
        <v>89</v>
      </c>
      <c r="N11" s="1" t="s">
        <v>89</v>
      </c>
      <c r="O11" s="1" t="s">
        <v>90</v>
      </c>
      <c r="P11" s="1" t="s">
        <v>91</v>
      </c>
      <c r="Q11" s="1" t="s">
        <v>133</v>
      </c>
      <c r="R11" s="1" t="s">
        <v>93</v>
      </c>
      <c r="S11" s="1" t="s">
        <v>94</v>
      </c>
      <c r="T11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2021-12-31T01:48:37Z</dcterms:created>
  <dcterms:modified xsi:type="dcterms:W3CDTF">2021-12-31T01:58:06Z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FCBFFEB6C9E34164A8E506D7DB9F7E7C</vt:lpwstr>
  </property>
  <property fmtid="{D5CDD505-2E9C-101B-9397-08002B2CF9AE}" pid="3" name="KSOProductBuildVer">
    <vt:lpwstr>2052-11.1.0.11194</vt:lpwstr>
  </property>
</Properties>
</file>