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<sst xmlns="http://schemas.openxmlformats.org/spreadsheetml/2006/main" count="933" uniqueCount="357">
  <si>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</si>
  <si>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</si>
  <si>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</si>
  <si>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</si>
  <si>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</si>
  <si>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</si>
  <si>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</si>
  <si>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</si>
  <si>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</si>
  <si>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</si>
  <si>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</si>
  <si>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</si>
  <si>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</si>
  <si>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</si>
  <si>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</si>
  <si>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</si>
  <si>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</si>
  <si>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</si>
  <si>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</si>
  <si>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</si>
  <si>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</si>
  <si>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</si>
  <si>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</si>
  <si>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</si>
  <si>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</si>
  <si>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</si>
  <si>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</si>
  <si>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[拉斯维加斯]拉斯维加斯市区大酒店(Downtown Grand Las Vegas)(37198606)</t>
  </si>
  <si>
    <t>尊贵特大床房&lt;不退款&gt;&lt;2人入住&gt;</t>
  </si>
  <si>
    <t>USD</t>
  </si>
  <si>
    <t>Reyes/Patty,Reyes/Eileen,Martinez/Veronica,Martinez/Rudy,Jones/Evan,Reyes/Chris,Reyes/Chris,Reyes/Brizeldi</t>
  </si>
  <si>
    <t>CA5326211231USD</t>
  </si>
  <si>
    <t>未提现</t>
  </si>
  <si>
    <t>携程开票</t>
  </si>
  <si>
    <t>10443SC449763</t>
  </si>
  <si>
    <t>10443SC449764</t>
  </si>
  <si>
    <t>10443SC449765</t>
  </si>
  <si>
    <t>10443SC449766</t>
  </si>
  <si>
    <t>豪华客房, 1 张特大床, 吸烟房&lt;不退款&gt;&lt;2人入住&gt;</t>
  </si>
  <si>
    <t>Martinez/Jose</t>
  </si>
  <si>
    <t>10443SC451028</t>
  </si>
  <si>
    <t>[纳什维尔]千禧麦斯威尔纳什维尔酒店(Millennium Maxwell House Nashville)(39043854)</t>
  </si>
  <si>
    <t>标准特大床房&lt;不退款&gt;&lt;2人入住&gt;</t>
  </si>
  <si>
    <t>Rowe/Sean</t>
  </si>
  <si>
    <t>[迪拜]迪拜希尔顿艾尔哈布图尔城酒店(Hilton Dubai Al Habtoor City)(39037261)</t>
  </si>
  <si>
    <t>特大床房&lt;不退款&gt;&lt;2人入住&gt;</t>
  </si>
  <si>
    <t>Lee/Sungchul</t>
  </si>
  <si>
    <t>[伊斯坦布尔]伊斯坦布尔巴辛快捷温德姆 TRYP 酒店(Tryp by Wyndham Istanbul Basın Ekspres)(39044763)</t>
  </si>
  <si>
    <t>豪华双床房&lt;不退款&gt;&lt;2人入住&gt;</t>
  </si>
  <si>
    <t>Pazdnik/Eduard,Pazdnik/Eduard</t>
  </si>
  <si>
    <t>[沙莫尼蒙勃朗]里奇蒙德酒店(Hôtel Richemond)(44697729)</t>
  </si>
  <si>
    <t>三人房&lt;不退款&gt;&lt;2人入住&gt;</t>
  </si>
  <si>
    <t>Servignat/Agnes,Arnaud/Joris</t>
  </si>
  <si>
    <t>[惠灵顿]城市旅馆 - 青年旅舍(Lodge in The City - Hostel)(44806738)</t>
  </si>
  <si>
    <t>标准双人房&lt;不退款&gt;&lt;2人入住&gt;</t>
  </si>
  <si>
    <t>Lal/Ashnita ronish,Lal/Ashnita ronish</t>
  </si>
  <si>
    <t>[查塔姆]布里奇伍德庄园酒店(Bridgewood Manor)(39040132)</t>
  </si>
  <si>
    <t>Martins/Lee,Martins/Lauren</t>
  </si>
  <si>
    <t>RL10485947</t>
  </si>
  <si>
    <t>[纽约]纽约市中心希尔顿酒店(New York Hilton Midtown)(37205882)</t>
  </si>
  <si>
    <t>城市房（1张床）&lt;不退款&gt;&lt;2人入住&gt;</t>
  </si>
  <si>
    <t>ZHANG/YICHI</t>
  </si>
  <si>
    <t>[Dickson]北博恩凉亭酒店(Pavilion on Northbourne)(70702807)</t>
  </si>
  <si>
    <t>客房带阳台&lt;不退款&gt;&lt;2人入住&gt;</t>
  </si>
  <si>
    <t>Gee/Alison</t>
  </si>
  <si>
    <t>取消</t>
  </si>
  <si>
    <t>[巴科洛德]色达国会大厦中央酒店(Seda Capitol Central)(39627980)</t>
  </si>
  <si>
    <t>豪华间&lt;不退款&gt;&lt;2人入住&gt;</t>
  </si>
  <si>
    <t>Jereza/Mayleen,Jereza/Mayleen</t>
  </si>
  <si>
    <t>[巴黎]巴黎梅费尔酒店(Hotel Mayfair Paris)(37209763)</t>
  </si>
  <si>
    <t>经典房&lt;不退款&gt;&lt;2人入住&gt;</t>
  </si>
  <si>
    <t>SUN/YUHUI,GU/XINYI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</si>
  <si>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</si>
  <si>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</si>
  <si>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Turitzin/Christopher Marshall</t>
  </si>
  <si>
    <t>[汉默斯普林斯]贝拉维斯塔汉莫斯普林斯酒店(Bella Vista Hanmer Springs)(39611864)</t>
  </si>
  <si>
    <t>标准工作室&lt;不退款&gt;&lt;2人入住&gt;</t>
  </si>
  <si>
    <t>Allpress/Phillip</t>
  </si>
  <si>
    <t>acknowledge</t>
  </si>
  <si>
    <t>[新加坡]新加坡瑞吉酒店 (Staycation Approved)(The St. Regis Singapore (Staycation Approved))(40721688)</t>
  </si>
  <si>
    <t>行政豪华大床房&lt;不退款&gt;&lt;2人入住&gt;</t>
  </si>
  <si>
    <t>SAAVEDRA/RICARDO</t>
  </si>
  <si>
    <t>[曼谷]阿瓦尼阿特里姆曼谷酒店(SHA认证)(Avani Atrium Bangkok Hotel (SHA Certified))(37203036)</t>
  </si>
  <si>
    <t>阿瓦尼尊贵房&lt;不退款&gt;&lt;2人入住&gt;</t>
  </si>
  <si>
    <t>Kamraithong/Keng</t>
  </si>
  <si>
    <t>[圣何塞]阿瑞纳酒店(Arena Hotel)(46891124)</t>
  </si>
  <si>
    <t>豪华特大床房&lt;不退款&gt;&lt;2人入住&gt;</t>
  </si>
  <si>
    <t>WU/YAO-CHIN</t>
  </si>
  <si>
    <t>[维耶尔宗]维耶住宿加早餐酒店(B&amp;B Hôtel Vierzon)(39664533)</t>
  </si>
  <si>
    <t>双人房&lt;不退款&gt;&lt;2人入住&gt;</t>
  </si>
  <si>
    <t>MELENCHON/GREGORY</t>
  </si>
  <si>
    <t>[利兹]韦瑟比哈罗盖特戴斯酒店(Days Inn Wetherby)(44690024)</t>
  </si>
  <si>
    <t>标准双床房&lt;不退款&gt;&lt;2人入住&gt;</t>
  </si>
  <si>
    <t>Thurley/Denis</t>
  </si>
  <si>
    <t>[辛辛那提]辛辛那提荷兰广场希尔顿酒店(Hilton Cincinnati Netherland Plaza)(37220095)</t>
  </si>
  <si>
    <t>标准两张双人床房&lt;不退款&gt;&lt;2人入住&gt;</t>
  </si>
  <si>
    <t>Deskins/Jennifer</t>
  </si>
  <si>
    <t>[迈阿密戴德县]迈阿密国际机场酒店(Miami International Airport Hotel)(37209685)</t>
  </si>
  <si>
    <t>标准大号床房&lt;不退款&gt;&lt;2人入住&gt;</t>
  </si>
  <si>
    <t>Kuskou/Henadz</t>
  </si>
  <si>
    <t>[达拉斯]北达拉斯普雷斯顿智选假日酒店及套房(Holiday Inn Express &amp; Suites North Dallas at Preston, an Ihg Hotel)(40004699)</t>
  </si>
  <si>
    <t>标准房&lt;不退款&gt;&lt;2人入住&gt;</t>
  </si>
  <si>
    <t>Beilis/Benyamin</t>
  </si>
  <si>
    <t>[洛杉矶]洛伊斯好莱坞酒店(Loews Hollywood Hotel)(37202133)</t>
  </si>
  <si>
    <t>标准房（1张特大床，听力无障碍）&lt;不退款&gt;&lt;2人入住&gt;</t>
  </si>
  <si>
    <t>Lin/Zhixing,Tan/Ziying</t>
  </si>
  <si>
    <t>70566SC118834</t>
  </si>
  <si>
    <t>[迪拜]迪拜梅艾萨姆雅乐轩酒店(Aloft Me'Aisam, Dubai)(44689176)</t>
  </si>
  <si>
    <t>雅乐轩双床房&lt;不退款&gt;&lt;2人入住&gt;</t>
  </si>
  <si>
    <t>AHMED/ASMA</t>
  </si>
  <si>
    <t>[劳伦斯]堪萨斯劳伦斯 6 号汽车旅馆(Motel 6 Lawrence, KS)(40131281)</t>
  </si>
  <si>
    <t>标准客房2张大床&lt;不退款&gt;&lt;2人入住&gt;</t>
  </si>
  <si>
    <t>Brock/Adam</t>
  </si>
  <si>
    <t>CPUSHCJGGD</t>
  </si>
  <si>
    <t>[布里孔特罗贝尔]布里康特罗伯特基里亚德酒店(Kyriad Brie Comte Robert)(48036087)</t>
  </si>
  <si>
    <t>大床房&lt;不退款&gt;&lt;2人入住&gt;</t>
  </si>
  <si>
    <t>Herve/Sophie</t>
  </si>
  <si>
    <t>33191UC000141</t>
  </si>
  <si>
    <t>[阿瓦图基]凤凰南山福朋喜来登酒店(Four Points by Sheraton Phoenix South Mountain)(37236594)</t>
  </si>
  <si>
    <t>特大床房&lt;2人入住&gt;&lt;IBU黄金会员专享&gt;&lt;不退款&gt;</t>
  </si>
  <si>
    <t>Solares/Marvin Uriel</t>
  </si>
  <si>
    <t>[阿尔梅里亚]阿尔梅里亚AC酒店(AC Hotel Almería by Marriott)(39687100)</t>
  </si>
  <si>
    <t>Romero Diaz/Agustin</t>
  </si>
  <si>
    <t>[图克姆卡里]图克姆卡里费尔菲尔德万豪套房酒店(Fairfield Inn &amp; Suites by Marriott Tucumcari)(39974470)</t>
  </si>
  <si>
    <t>Bazen/Jason</t>
  </si>
  <si>
    <t>[华盛顿]华盛顿哥伦比亚特区/美国国会大厦万怡酒店(Courtyard Washington, DC/U.S. Capitol)(37208951)</t>
  </si>
  <si>
    <t>特大床房(带沙发床)&lt;不退款&gt;&lt;2人入住&gt;</t>
  </si>
  <si>
    <t>Akomolafe/Omenesa</t>
  </si>
  <si>
    <t>[布鲁塞尔]施柏阁维尔特切尔酒店(Steigenberger Wiltcher＇s)(37211330)</t>
  </si>
  <si>
    <t>高级房&lt;不退款&gt;&lt;2人入住&gt;</t>
  </si>
  <si>
    <t>Debecq/romain</t>
  </si>
  <si>
    <t>4670SC022466</t>
  </si>
  <si>
    <t>[民都鲁]86号酒店(Inn86)(48377239)</t>
  </si>
  <si>
    <t>标准客房, 1 张大床&lt;不退款&gt;&lt;2人入住&gt;</t>
  </si>
  <si>
    <t>ING SUNG/WONG,ING SUNG/WONG</t>
  </si>
  <si>
    <t>inn86</t>
  </si>
  <si>
    <t>，</t>
  </si>
  <si>
    <t>本期扣款274元</t>
  </si>
  <si>
    <t>A211231101335481</t>
  </si>
  <si>
    <t>A211231101452481</t>
  </si>
  <si>
    <t>USD / HKD 当前参考汇率: 7.79838</t>
  </si>
  <si>
    <t>总计：5069 USD/
39529.99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</si>
  <si>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</si>
  <si>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</si>
  <si>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</si>
  <si>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</si>
  <si>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</si>
  <si>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</si>
  <si>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</si>
  <si>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</si>
  <si>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</si>
  <si>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</si>
  <si>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</si>
  <si>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</si>
  <si>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</si>
  <si>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</si>
  <si>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</si>
  <si>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</si>
  <si>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</si>
  <si>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2021-12-27</t>
  </si>
  <si>
    <t>2359111</t>
  </si>
  <si>
    <t>INN86</t>
  </si>
  <si>
    <t>ING SUNG WONG,ING SUNG WONG</t>
  </si>
  <si>
    <t>2021-12-28</t>
  </si>
  <si>
    <t>退房日周结</t>
  </si>
  <si>
    <t>146.76</t>
  </si>
  <si>
    <t>23.00</t>
  </si>
  <si>
    <t>0</t>
  </si>
  <si>
    <t>0.00</t>
  </si>
  <si>
    <t>携程盛景国际直连</t>
  </si>
  <si>
    <t>2021-12-27 19:44:14</t>
  </si>
  <si>
    <t>否</t>
  </si>
  <si>
    <t>汇智国际旅游发展有限公司</t>
  </si>
  <si>
    <t>直连</t>
  </si>
  <si>
    <t>2358734</t>
  </si>
  <si>
    <t>施柏阁维尔特切尔酒店</t>
  </si>
  <si>
    <t>Debecq romain</t>
  </si>
  <si>
    <t>1467.63</t>
  </si>
  <si>
    <t>230.00</t>
  </si>
  <si>
    <t>2021-12-27 17:38:12</t>
  </si>
  <si>
    <t>2358696</t>
  </si>
  <si>
    <t>华盛顿哥伦比亚特区/美国国会大厦万怡酒店</t>
  </si>
  <si>
    <t>Akomolafe Omenesa</t>
  </si>
  <si>
    <t>612.58</t>
  </si>
  <si>
    <t>96.00</t>
  </si>
  <si>
    <t>2021-12-27 17:24:46</t>
  </si>
  <si>
    <t>2357878</t>
  </si>
  <si>
    <t>图克姆卡里费尔菲尔德万豪套房酒店</t>
  </si>
  <si>
    <t>Bazen Jason</t>
  </si>
  <si>
    <t>848.67</t>
  </si>
  <si>
    <t>133.00</t>
  </si>
  <si>
    <t>-132</t>
  </si>
  <si>
    <t>-848</t>
  </si>
  <si>
    <t>2021-12-27 06:33:34</t>
  </si>
  <si>
    <t>2357859</t>
  </si>
  <si>
    <t>阿尔梅里亚万豪AC酒店</t>
  </si>
  <si>
    <t>Romero Diaz Agustin</t>
  </si>
  <si>
    <t>350.96</t>
  </si>
  <si>
    <t>55.00</t>
  </si>
  <si>
    <t>2021-12-27 05:05:12</t>
  </si>
  <si>
    <t>2357842</t>
  </si>
  <si>
    <t>凤凰城南山福朋喜来登酒店</t>
  </si>
  <si>
    <t>Solares Marvin Uriel</t>
  </si>
  <si>
    <t>529.62</t>
  </si>
  <si>
    <t>83.00</t>
  </si>
  <si>
    <t>2021-12-27 03:46:42</t>
  </si>
  <si>
    <t>2021-12-26</t>
  </si>
  <si>
    <t>2357745</t>
  </si>
  <si>
    <t>布里康特罗伯特基里亚德酒店</t>
  </si>
  <si>
    <t>Herve Sophie</t>
  </si>
  <si>
    <t>421.15</t>
  </si>
  <si>
    <t>66.00</t>
  </si>
  <si>
    <t>2021-12-26 23:03:12</t>
  </si>
  <si>
    <t>2356792</t>
  </si>
  <si>
    <t>堪萨斯劳伦斯 6 号汽车旅馆</t>
  </si>
  <si>
    <t>Brock Adam</t>
  </si>
  <si>
    <t>382.86</t>
  </si>
  <si>
    <t>60.00</t>
  </si>
  <si>
    <t>2021-12-26 04:22:24</t>
  </si>
  <si>
    <t>2021-12-25</t>
  </si>
  <si>
    <t>2355924</t>
  </si>
  <si>
    <t>迪拜梅艾萨姆雅乐轩酒店</t>
  </si>
  <si>
    <t>AHMED ASMA</t>
  </si>
  <si>
    <t>2021-12-25 14:44:11</t>
  </si>
  <si>
    <t>2355891</t>
  </si>
  <si>
    <t>洛伊斯好莱坞酒店</t>
  </si>
  <si>
    <t>Lin Zhixing,Tan Ziying</t>
  </si>
  <si>
    <t>4409.27</t>
  </si>
  <si>
    <t>691.00</t>
  </si>
  <si>
    <t>2021-12-25 14:23:13</t>
  </si>
  <si>
    <t>2355450</t>
  </si>
  <si>
    <t>北达拉斯普雷斯顿智选假日酒店及套房</t>
  </si>
  <si>
    <t>Beilis Benyamin</t>
  </si>
  <si>
    <t>561.53</t>
  </si>
  <si>
    <t>88.00</t>
  </si>
  <si>
    <t>2021-12-25 02:28:04</t>
  </si>
  <si>
    <t>2021-12-24</t>
  </si>
  <si>
    <t>2353708</t>
  </si>
  <si>
    <t>迈阿密国际机场酒店</t>
  </si>
  <si>
    <t>Kuskou Henadz</t>
  </si>
  <si>
    <t>1200.19</t>
  </si>
  <si>
    <t>188.00</t>
  </si>
  <si>
    <t>2021-12-24 09:30:19</t>
  </si>
  <si>
    <t>2353556</t>
  </si>
  <si>
    <t>辛辛那提荷兰广场希尔顿酒店</t>
  </si>
  <si>
    <t>Deskins Jennifer</t>
  </si>
  <si>
    <t>1430.02</t>
  </si>
  <si>
    <t>224.00</t>
  </si>
  <si>
    <t>2021-12-24 03:42:23</t>
  </si>
  <si>
    <t>2021-12-23</t>
  </si>
  <si>
    <t>2353400</t>
  </si>
  <si>
    <t>威瑟比哈罗盖特戴斯酒店</t>
  </si>
  <si>
    <t>Thurley Denis</t>
  </si>
  <si>
    <t>389.42</t>
  </si>
  <si>
    <t>61.00</t>
  </si>
  <si>
    <t>2021-12-23 23:09:38</t>
  </si>
  <si>
    <t>2352710</t>
  </si>
  <si>
    <t>维耶松家庭旅馆</t>
  </si>
  <si>
    <t>MELENCHON GREGORY</t>
  </si>
  <si>
    <t>312.82</t>
  </si>
  <si>
    <t>49.00</t>
  </si>
  <si>
    <t>2021-12-23 18:09:00</t>
  </si>
  <si>
    <t>2351725</t>
  </si>
  <si>
    <t>阿瑞娜酒店</t>
  </si>
  <si>
    <t>WU YAO-CHIN</t>
  </si>
  <si>
    <t>491.57</t>
  </si>
  <si>
    <t>77.00</t>
  </si>
  <si>
    <t>2021-12-23 05:38:08</t>
  </si>
  <si>
    <t>2021-12-16</t>
  </si>
  <si>
    <t>2343012</t>
  </si>
  <si>
    <t>汉默斯普林斯贝拉维斯塔汽车旅馆</t>
  </si>
  <si>
    <t>Allpress Phillip</t>
  </si>
  <si>
    <t>759.34</t>
  </si>
  <si>
    <t>119.00</t>
  </si>
  <si>
    <t>2021-12-16 16:48:47</t>
  </si>
  <si>
    <t>2021-12-13</t>
  </si>
  <si>
    <t>2338039</t>
  </si>
  <si>
    <t>塞瓦斯托波尔圣罗莎费尔菲尔德套房酒店</t>
  </si>
  <si>
    <t>Turitzin Christopher Marshall</t>
  </si>
  <si>
    <t>887.38</t>
  </si>
  <si>
    <t>139.00</t>
  </si>
  <si>
    <t>2021-12-13 06:17:49</t>
  </si>
  <si>
    <t>2021-12-11</t>
  </si>
  <si>
    <t>2335496</t>
  </si>
  <si>
    <t>巴黎梅费尔酒店</t>
  </si>
  <si>
    <t>SUN YUHUI,GU XINYI</t>
  </si>
  <si>
    <t>4651.92</t>
  </si>
  <si>
    <t>728.00</t>
  </si>
  <si>
    <t>2021-12-11 07:32:34</t>
  </si>
  <si>
    <t>2021-12-08</t>
  </si>
  <si>
    <t>2331225</t>
  </si>
  <si>
    <t>色達首都中央酒店</t>
  </si>
  <si>
    <t>Jereza Mayleen,Jereza Mayleen</t>
  </si>
  <si>
    <t>332.28</t>
  </si>
  <si>
    <t>52.00</t>
  </si>
  <si>
    <t>2021-12-08 15:35:27</t>
  </si>
  <si>
    <t>2021-12-04</t>
  </si>
  <si>
    <t>2326403</t>
  </si>
  <si>
    <t>纽约市中心希尔顿酒店</t>
  </si>
  <si>
    <t>ZHANG YICHI</t>
  </si>
  <si>
    <t>5348.43</t>
  </si>
  <si>
    <t>837.00</t>
  </si>
  <si>
    <t>2021-12-04 11:39:04</t>
  </si>
  <si>
    <t>2021-12-02</t>
  </si>
  <si>
    <t>2322520</t>
  </si>
  <si>
    <t>BRIDGEWOOD MANOR</t>
  </si>
  <si>
    <t>Martins Lee,Martins Lauren</t>
  </si>
  <si>
    <t>638.20</t>
  </si>
  <si>
    <t>100.00</t>
  </si>
  <si>
    <t>2021-12-02 01:29:44</t>
  </si>
  <si>
    <t>2021-11-20</t>
  </si>
  <si>
    <t>2305182</t>
  </si>
  <si>
    <t>城市旅舍</t>
  </si>
  <si>
    <t>Lal Ashnita ronish,Lal Ashnita ronish</t>
  </si>
  <si>
    <t>307.25</t>
  </si>
  <si>
    <t>48.00</t>
  </si>
  <si>
    <t>2021-11-20 16:23:04</t>
  </si>
  <si>
    <t>2021-11-17</t>
  </si>
  <si>
    <t>2301133</t>
  </si>
  <si>
    <t>里什蒙酒店</t>
  </si>
  <si>
    <t>Servignat Agnes,Arnaud Joris</t>
  </si>
  <si>
    <t>922.46</t>
  </si>
  <si>
    <t>144.00</t>
  </si>
  <si>
    <t>2021-11-17 04:47:22</t>
  </si>
  <si>
    <t>2021-11-04</t>
  </si>
  <si>
    <t>2289162</t>
  </si>
  <si>
    <t>温德姆伊斯坦布尔机场特瑞普酒店</t>
  </si>
  <si>
    <t>Pazdnik Eduard,Pazdnik Eduard</t>
  </si>
  <si>
    <t>834.61</t>
  </si>
  <si>
    <t>130.00</t>
  </si>
  <si>
    <t>2021-11-04 12:31:26</t>
  </si>
  <si>
    <t>2021-11-03</t>
  </si>
  <si>
    <t>2288122</t>
  </si>
  <si>
    <t>迪拜希尔顿艾尔哈布图尔城酒店</t>
  </si>
  <si>
    <t>Lee Sungchul</t>
  </si>
  <si>
    <t>3136.69</t>
  </si>
  <si>
    <t>489.00</t>
  </si>
  <si>
    <t>2021-11-03 04:31:39</t>
  </si>
  <si>
    <t>2021-10-26</t>
  </si>
  <si>
    <t>2283294</t>
  </si>
  <si>
    <t>千禧麦斯威尔纳什维尔酒店</t>
  </si>
  <si>
    <t>Rowe Sean</t>
  </si>
  <si>
    <t>576.00</t>
  </si>
  <si>
    <t>90.00</t>
  </si>
  <si>
    <t>2021-10-26 01:41:39</t>
  </si>
  <si>
    <t>2021-10-14</t>
  </si>
  <si>
    <t>2277240</t>
  </si>
  <si>
    <t>阿桑德都市赌场大酒店</t>
  </si>
  <si>
    <t>Martinez Jose</t>
  </si>
  <si>
    <t>335.00</t>
  </si>
  <si>
    <t>2021-10-14 11:55:10</t>
  </si>
  <si>
    <t>2021-10-13</t>
  </si>
  <si>
    <t>2276596</t>
  </si>
  <si>
    <t>Reyes Patty,Reyes Eileen,Martinez Veronica,Martinez Rudy,Jones Evan,Reyes Chris,Reyes Chris,Reyes Brizeldi</t>
  </si>
  <si>
    <t>2352.60</t>
  </si>
  <si>
    <t>364.00</t>
  </si>
  <si>
    <t>2021-10-13 09:56:34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</si>
</sst>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workbookViewId="0">
      <selection activeCell="A17" sqref="A1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8">
      <c r="A2" s="4">
        <v>16531897339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44556</v>
      </c>
      <c r="G2" s="5">
        <v>44558</v>
      </c>
      <c r="H2" s="4">
        <v>4</v>
      </c>
      <c r="I2" s="4">
        <v>2</v>
      </c>
      <c r="J2" s="4">
        <v>8</v>
      </c>
      <c r="K2" s="4" t="s">
        <v>29</v>
      </c>
      <c r="L2" s="4">
        <v>364</v>
      </c>
      <c r="M2" s="4">
        <v>364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44561</v>
      </c>
      <c r="T2" s="4" t="s">
        <v>33</v>
      </c>
      <c r="U2" s="4">
        <v>364</v>
      </c>
      <c r="V2" s="4">
        <v>0</v>
      </c>
      <c r="W2" s="4">
        <v>0</v>
      </c>
      <c r="X2" s="4">
        <v>2276596</v>
      </c>
      <c r="Y2" s="4" t="s">
        <v>34</v>
      </c>
      <c r="Z2" s="4" t="s">
        <v>35</v>
      </c>
      <c r="AA2" s="4" t="s">
        <v>36</v>
      </c>
      <c r="AB2" s="4" t="s">
        <v>37</v>
      </c>
    </row>
    <row r="3" s="4" customFormat="1" spans="1:25">
      <c r="A3" s="4">
        <v>16541307401</v>
      </c>
      <c r="B3" s="4" t="s">
        <v>25</v>
      </c>
      <c r="C3" s="4" t="s">
        <v>26</v>
      </c>
      <c r="D3" s="4" t="s">
        <v>27</v>
      </c>
      <c r="E3" s="4" t="s">
        <v>38</v>
      </c>
      <c r="F3" s="5">
        <v>44557</v>
      </c>
      <c r="G3" s="5">
        <v>44558</v>
      </c>
      <c r="H3" s="4">
        <v>1</v>
      </c>
      <c r="I3" s="4">
        <v>1</v>
      </c>
      <c r="J3" s="4">
        <v>1</v>
      </c>
      <c r="K3" s="4" t="s">
        <v>29</v>
      </c>
      <c r="L3" s="4">
        <v>52</v>
      </c>
      <c r="M3" s="4">
        <v>52</v>
      </c>
      <c r="N3" s="4" t="s">
        <v>39</v>
      </c>
      <c r="O3" s="4" t="s">
        <v>31</v>
      </c>
      <c r="P3" s="4" t="s">
        <v>32</v>
      </c>
      <c r="Q3" s="4">
        <v>0</v>
      </c>
      <c r="R3" s="6">
        <v>44483</v>
      </c>
      <c r="S3" s="5">
        <v>44561</v>
      </c>
      <c r="T3" s="4" t="s">
        <v>33</v>
      </c>
      <c r="U3" s="4">
        <v>52</v>
      </c>
      <c r="V3" s="4">
        <v>0</v>
      </c>
      <c r="W3" s="4">
        <v>0</v>
      </c>
      <c r="X3" s="4"/>
      <c r="Y3" s="4" t="s">
        <v>40</v>
      </c>
    </row>
    <row r="4" s="4" customFormat="1" spans="1:25">
      <c r="A4" s="4">
        <v>16665604695</v>
      </c>
      <c r="B4" s="4" t="s">
        <v>25</v>
      </c>
      <c r="C4" s="4" t="s">
        <v>26</v>
      </c>
      <c r="D4" s="4" t="s">
        <v>41</v>
      </c>
      <c r="E4" s="4" t="s">
        <v>42</v>
      </c>
      <c r="F4" s="5">
        <v>44557</v>
      </c>
      <c r="G4" s="5">
        <v>44558</v>
      </c>
      <c r="H4" s="4">
        <v>1</v>
      </c>
      <c r="I4" s="4">
        <v>1</v>
      </c>
      <c r="J4" s="4">
        <v>1</v>
      </c>
      <c r="K4" s="4" t="s">
        <v>29</v>
      </c>
      <c r="L4" s="4">
        <v>90</v>
      </c>
      <c r="M4" s="4">
        <v>90</v>
      </c>
      <c r="N4" s="4" t="s">
        <v>43</v>
      </c>
      <c r="O4" s="4" t="s">
        <v>31</v>
      </c>
      <c r="P4" s="4" t="s">
        <v>32</v>
      </c>
      <c r="Q4" s="4">
        <v>0</v>
      </c>
      <c r="R4" s="6">
        <v>44495</v>
      </c>
      <c r="S4" s="5">
        <v>44561</v>
      </c>
      <c r="T4" s="4" t="s">
        <v>33</v>
      </c>
      <c r="U4" s="4">
        <v>90</v>
      </c>
      <c r="V4" s="4">
        <v>0</v>
      </c>
      <c r="W4" s="4">
        <v>0</v>
      </c>
      <c r="X4" s="4">
        <v>2283294</v>
      </c>
      <c r="Y4" s="4">
        <v>275126565</v>
      </c>
    </row>
    <row r="5" s="4" customFormat="1" spans="1:23">
      <c r="A5" s="4">
        <v>16728776026</v>
      </c>
      <c r="B5" s="4" t="s">
        <v>25</v>
      </c>
      <c r="C5" s="4" t="s">
        <v>26</v>
      </c>
      <c r="D5" s="4" t="s">
        <v>44</v>
      </c>
      <c r="E5" s="4" t="s">
        <v>45</v>
      </c>
      <c r="F5" s="5">
        <v>44555</v>
      </c>
      <c r="G5" s="5">
        <v>44558</v>
      </c>
      <c r="H5" s="4">
        <v>1</v>
      </c>
      <c r="I5" s="4">
        <v>3</v>
      </c>
      <c r="J5" s="4">
        <v>3</v>
      </c>
      <c r="K5" s="4" t="s">
        <v>29</v>
      </c>
      <c r="L5" s="4">
        <v>489</v>
      </c>
      <c r="M5" s="4">
        <v>489</v>
      </c>
      <c r="N5" s="4" t="s">
        <v>46</v>
      </c>
      <c r="O5" s="4" t="s">
        <v>31</v>
      </c>
      <c r="P5" s="4" t="s">
        <v>32</v>
      </c>
      <c r="Q5" s="4">
        <v>0</v>
      </c>
      <c r="R5" s="6">
        <v>44503</v>
      </c>
      <c r="S5" s="5">
        <v>44561</v>
      </c>
      <c r="T5" s="4" t="s">
        <v>33</v>
      </c>
      <c r="U5" s="4">
        <v>489</v>
      </c>
      <c r="V5" s="4">
        <v>0</v>
      </c>
      <c r="W5" s="4">
        <v>0</v>
      </c>
    </row>
    <row r="6" s="4" customFormat="1" spans="1:24">
      <c r="A6" s="4">
        <v>16738372008</v>
      </c>
      <c r="B6" s="4" t="s">
        <v>25</v>
      </c>
      <c r="C6" s="4" t="s">
        <v>26</v>
      </c>
      <c r="D6" s="4" t="s">
        <v>47</v>
      </c>
      <c r="E6" s="4" t="s">
        <v>48</v>
      </c>
      <c r="F6" s="5">
        <v>44553</v>
      </c>
      <c r="G6" s="5">
        <v>44558</v>
      </c>
      <c r="H6" s="4">
        <v>1</v>
      </c>
      <c r="I6" s="4">
        <v>5</v>
      </c>
      <c r="J6" s="4">
        <v>5</v>
      </c>
      <c r="K6" s="4" t="s">
        <v>29</v>
      </c>
      <c r="L6" s="4">
        <v>130</v>
      </c>
      <c r="M6" s="4">
        <v>130</v>
      </c>
      <c r="N6" s="4" t="s">
        <v>49</v>
      </c>
      <c r="O6" s="4" t="s">
        <v>31</v>
      </c>
      <c r="P6" s="4" t="s">
        <v>32</v>
      </c>
      <c r="Q6" s="4">
        <v>0</v>
      </c>
      <c r="R6" s="6">
        <v>44504</v>
      </c>
      <c r="S6" s="5">
        <v>44561</v>
      </c>
      <c r="T6" s="4" t="s">
        <v>33</v>
      </c>
      <c r="U6" s="4">
        <v>130</v>
      </c>
      <c r="V6" s="4">
        <v>0</v>
      </c>
      <c r="W6" s="4">
        <v>0</v>
      </c>
      <c r="X6" s="4">
        <v>2289162</v>
      </c>
    </row>
    <row r="7" s="4" customFormat="1" spans="1:24">
      <c r="A7" s="4">
        <v>16808997955</v>
      </c>
      <c r="B7" s="4" t="s">
        <v>25</v>
      </c>
      <c r="C7" s="4" t="s">
        <v>26</v>
      </c>
      <c r="D7" s="4" t="s">
        <v>50</v>
      </c>
      <c r="E7" s="4" t="s">
        <v>51</v>
      </c>
      <c r="F7" s="5">
        <v>44557</v>
      </c>
      <c r="G7" s="5">
        <v>44558</v>
      </c>
      <c r="H7" s="4">
        <v>1</v>
      </c>
      <c r="I7" s="4">
        <v>1</v>
      </c>
      <c r="J7" s="4">
        <v>1</v>
      </c>
      <c r="K7" s="4" t="s">
        <v>29</v>
      </c>
      <c r="L7" s="4">
        <v>144</v>
      </c>
      <c r="M7" s="4">
        <v>144</v>
      </c>
      <c r="N7" s="4" t="s">
        <v>52</v>
      </c>
      <c r="O7" s="4" t="s">
        <v>31</v>
      </c>
      <c r="P7" s="4" t="s">
        <v>32</v>
      </c>
      <c r="Q7" s="4">
        <v>0</v>
      </c>
      <c r="R7" s="6">
        <v>44517</v>
      </c>
      <c r="S7" s="5">
        <v>44561</v>
      </c>
      <c r="T7" s="4" t="s">
        <v>33</v>
      </c>
      <c r="U7" s="4">
        <v>144</v>
      </c>
      <c r="V7" s="4">
        <v>0</v>
      </c>
      <c r="W7" s="4">
        <v>0</v>
      </c>
      <c r="X7" s="4">
        <v>2301133</v>
      </c>
    </row>
    <row r="8" s="4" customFormat="1" spans="1:25">
      <c r="A8" s="4">
        <v>16830977062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44557</v>
      </c>
      <c r="G8" s="5">
        <v>44558</v>
      </c>
      <c r="H8" s="4">
        <v>1</v>
      </c>
      <c r="I8" s="4">
        <v>1</v>
      </c>
      <c r="J8" s="4">
        <v>1</v>
      </c>
      <c r="K8" s="4" t="s">
        <v>29</v>
      </c>
      <c r="L8" s="4">
        <v>48</v>
      </c>
      <c r="M8" s="4">
        <v>48</v>
      </c>
      <c r="N8" s="4" t="s">
        <v>55</v>
      </c>
      <c r="O8" s="4" t="s">
        <v>31</v>
      </c>
      <c r="P8" s="4" t="s">
        <v>32</v>
      </c>
      <c r="Q8" s="4">
        <v>0</v>
      </c>
      <c r="R8" s="6">
        <v>44520</v>
      </c>
      <c r="S8" s="5">
        <v>44561</v>
      </c>
      <c r="T8" s="4" t="s">
        <v>33</v>
      </c>
      <c r="U8" s="4">
        <v>48</v>
      </c>
      <c r="V8" s="4">
        <v>0</v>
      </c>
      <c r="W8" s="4">
        <v>0</v>
      </c>
      <c r="X8" s="4">
        <v>2305182</v>
      </c>
      <c r="Y8" s="4">
        <v>5780944</v>
      </c>
    </row>
    <row r="9" s="4" customFormat="1" spans="1:25">
      <c r="A9" s="4">
        <v>16903266968</v>
      </c>
      <c r="B9" s="4" t="s">
        <v>25</v>
      </c>
      <c r="C9" s="4" t="s">
        <v>26</v>
      </c>
      <c r="D9" s="4" t="s">
        <v>56</v>
      </c>
      <c r="E9" s="4" t="s">
        <v>54</v>
      </c>
      <c r="F9" s="5">
        <v>44557</v>
      </c>
      <c r="G9" s="5">
        <v>44558</v>
      </c>
      <c r="H9" s="4">
        <v>1</v>
      </c>
      <c r="I9" s="4">
        <v>1</v>
      </c>
      <c r="J9" s="4">
        <v>1</v>
      </c>
      <c r="K9" s="4" t="s">
        <v>29</v>
      </c>
      <c r="L9" s="4">
        <v>100</v>
      </c>
      <c r="M9" s="4">
        <v>100</v>
      </c>
      <c r="N9" s="4" t="s">
        <v>57</v>
      </c>
      <c r="O9" s="4" t="s">
        <v>31</v>
      </c>
      <c r="P9" s="4" t="s">
        <v>32</v>
      </c>
      <c r="Q9" s="4">
        <v>0</v>
      </c>
      <c r="R9" s="6">
        <v>44532</v>
      </c>
      <c r="S9" s="5">
        <v>44561</v>
      </c>
      <c r="T9" s="4" t="s">
        <v>33</v>
      </c>
      <c r="U9" s="4">
        <v>100</v>
      </c>
      <c r="V9" s="4">
        <v>0</v>
      </c>
      <c r="W9" s="4">
        <v>0</v>
      </c>
      <c r="X9" s="4">
        <v>2322520</v>
      </c>
      <c r="Y9" s="4" t="s">
        <v>58</v>
      </c>
    </row>
    <row r="10" s="4" customFormat="1" spans="1:25">
      <c r="A10" s="4">
        <v>16916906739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44555</v>
      </c>
      <c r="G10" s="5">
        <v>44558</v>
      </c>
      <c r="H10" s="4">
        <v>1</v>
      </c>
      <c r="I10" s="4">
        <v>3</v>
      </c>
      <c r="J10" s="4">
        <v>3</v>
      </c>
      <c r="K10" s="4" t="s">
        <v>29</v>
      </c>
      <c r="L10" s="4">
        <v>837</v>
      </c>
      <c r="M10" s="4">
        <v>837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44534</v>
      </c>
      <c r="S10" s="5">
        <v>44561</v>
      </c>
      <c r="T10" s="4" t="s">
        <v>33</v>
      </c>
      <c r="U10" s="4">
        <v>837</v>
      </c>
      <c r="V10" s="4">
        <v>0</v>
      </c>
      <c r="W10" s="4">
        <v>0</v>
      </c>
      <c r="X10" s="4">
        <v>2326403</v>
      </c>
      <c r="Y10" s="4">
        <v>3210611072</v>
      </c>
    </row>
    <row r="11" s="4" customFormat="1" spans="1:24">
      <c r="A11" s="4">
        <v>16940758540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44557</v>
      </c>
      <c r="G11" s="5">
        <v>44558</v>
      </c>
      <c r="H11" s="4">
        <v>1</v>
      </c>
      <c r="I11" s="4">
        <v>1</v>
      </c>
      <c r="J11" s="4">
        <v>1</v>
      </c>
      <c r="K11" s="4" t="s">
        <v>29</v>
      </c>
      <c r="L11" s="4">
        <v>89</v>
      </c>
      <c r="M11" s="4">
        <v>89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44538</v>
      </c>
      <c r="S11" s="5">
        <v>44561</v>
      </c>
      <c r="T11" s="4" t="s">
        <v>33</v>
      </c>
      <c r="U11" s="4">
        <v>89</v>
      </c>
      <c r="V11" s="4">
        <v>0</v>
      </c>
      <c r="W11" s="4">
        <v>0</v>
      </c>
      <c r="X11" s="4">
        <v>2330753</v>
      </c>
    </row>
    <row r="12" s="4" customFormat="1" spans="1:24">
      <c r="A12" s="4">
        <v>16940758540</v>
      </c>
      <c r="B12" s="4" t="s">
        <v>25</v>
      </c>
      <c r="C12" s="4" t="s">
        <v>65</v>
      </c>
      <c r="D12" s="4" t="s">
        <v>62</v>
      </c>
      <c r="E12" s="4" t="s">
        <v>63</v>
      </c>
      <c r="F12" s="5">
        <v>44557</v>
      </c>
      <c r="G12" s="5">
        <v>44558</v>
      </c>
      <c r="H12" s="4">
        <v>1</v>
      </c>
      <c r="I12" s="4">
        <v>1</v>
      </c>
      <c r="J12" s="4">
        <v>1</v>
      </c>
      <c r="K12" s="4" t="s">
        <v>29</v>
      </c>
      <c r="L12" s="4">
        <v>-89</v>
      </c>
      <c r="M12" s="4">
        <v>-89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44538</v>
      </c>
      <c r="S12" s="5">
        <v>44561</v>
      </c>
      <c r="T12" s="4" t="s">
        <v>33</v>
      </c>
      <c r="U12" s="4">
        <v>-89</v>
      </c>
      <c r="V12" s="4">
        <v>0</v>
      </c>
      <c r="W12" s="4">
        <v>0</v>
      </c>
      <c r="X12" s="4">
        <v>2330753</v>
      </c>
    </row>
    <row r="13" s="4" customFormat="1" spans="1:25">
      <c r="A13" s="4">
        <v>16941849469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44557</v>
      </c>
      <c r="G13" s="5">
        <v>44558</v>
      </c>
      <c r="H13" s="4">
        <v>1</v>
      </c>
      <c r="I13" s="4">
        <v>1</v>
      </c>
      <c r="J13" s="4">
        <v>1</v>
      </c>
      <c r="K13" s="4" t="s">
        <v>29</v>
      </c>
      <c r="L13" s="4">
        <v>52</v>
      </c>
      <c r="M13" s="4">
        <v>52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44538</v>
      </c>
      <c r="S13" s="5">
        <v>44561</v>
      </c>
      <c r="T13" s="4" t="s">
        <v>33</v>
      </c>
      <c r="U13" s="4">
        <v>52</v>
      </c>
      <c r="V13" s="4">
        <v>0</v>
      </c>
      <c r="W13" s="4">
        <v>0</v>
      </c>
      <c r="X13" s="4">
        <v>2331225</v>
      </c>
      <c r="Y13" s="4">
        <v>1982805</v>
      </c>
    </row>
    <row r="14" s="4" customFormat="1" spans="1:25">
      <c r="A14" s="4">
        <v>16961109245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44554</v>
      </c>
      <c r="G14" s="5">
        <v>44558</v>
      </c>
      <c r="H14" s="4">
        <v>1</v>
      </c>
      <c r="I14" s="4">
        <v>4</v>
      </c>
      <c r="J14" s="4">
        <v>4</v>
      </c>
      <c r="K14" s="4" t="s">
        <v>29</v>
      </c>
      <c r="L14" s="4">
        <v>728</v>
      </c>
      <c r="M14" s="4">
        <v>728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44541</v>
      </c>
      <c r="S14" s="5">
        <v>44561</v>
      </c>
      <c r="T14" s="4" t="s">
        <v>33</v>
      </c>
      <c r="U14" s="4">
        <v>728</v>
      </c>
      <c r="V14" s="4">
        <v>0</v>
      </c>
      <c r="W14" s="4">
        <v>0</v>
      </c>
      <c r="X14" s="4">
        <v>2335496</v>
      </c>
      <c r="Y14" s="4">
        <v>17314733</v>
      </c>
    </row>
    <row r="15" s="4" customFormat="1" spans="1:25">
      <c r="A15" s="4">
        <v>16974728177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44557</v>
      </c>
      <c r="G15" s="5">
        <v>44558</v>
      </c>
      <c r="H15" s="4">
        <v>1</v>
      </c>
      <c r="I15" s="4">
        <v>1</v>
      </c>
      <c r="J15" s="4">
        <v>1</v>
      </c>
      <c r="K15" s="4" t="s">
        <v>29</v>
      </c>
      <c r="L15" s="4">
        <v>139</v>
      </c>
      <c r="M15" s="4">
        <v>139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44543</v>
      </c>
      <c r="S15" s="5">
        <v>44561</v>
      </c>
      <c r="T15" s="4" t="s">
        <v>33</v>
      </c>
      <c r="U15" s="4">
        <v>139</v>
      </c>
      <c r="V15" s="4">
        <v>0</v>
      </c>
      <c r="W15" s="4">
        <v>0</v>
      </c>
      <c r="X15" s="4">
        <v>2338039</v>
      </c>
      <c r="Y15" s="4">
        <v>73910629</v>
      </c>
    </row>
    <row r="16" s="4" customFormat="1" spans="1:25">
      <c r="A16" s="4">
        <v>16995516809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44557</v>
      </c>
      <c r="G16" s="5">
        <v>44558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44546</v>
      </c>
      <c r="S16" s="5">
        <v>44561</v>
      </c>
      <c r="T16" s="4" t="s">
        <v>33</v>
      </c>
      <c r="U16" s="4">
        <v>119</v>
      </c>
      <c r="V16" s="4">
        <v>0</v>
      </c>
      <c r="W16" s="4">
        <v>0</v>
      </c>
      <c r="X16" s="4">
        <v>2343012</v>
      </c>
      <c r="Y16" s="4" t="s">
        <v>78</v>
      </c>
    </row>
    <row r="17" s="4" customFormat="1" spans="1:24">
      <c r="A17" s="4">
        <v>15730000839</v>
      </c>
      <c r="B17" s="4" t="s">
        <v>25</v>
      </c>
      <c r="C17" s="4" t="s">
        <v>65</v>
      </c>
      <c r="D17" s="4" t="s">
        <v>79</v>
      </c>
      <c r="E17" s="4" t="s">
        <v>80</v>
      </c>
      <c r="F17" s="5">
        <v>44557</v>
      </c>
      <c r="G17" s="5">
        <v>44558</v>
      </c>
      <c r="H17" s="4">
        <v>1</v>
      </c>
      <c r="I17" s="4">
        <v>1</v>
      </c>
      <c r="J17" s="4">
        <v>1</v>
      </c>
      <c r="K17" s="4" t="s">
        <v>29</v>
      </c>
      <c r="L17" s="4">
        <v>-274</v>
      </c>
      <c r="M17" s="4">
        <v>-274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44385</v>
      </c>
      <c r="S17" s="5">
        <v>44561</v>
      </c>
      <c r="T17" s="4" t="s">
        <v>33</v>
      </c>
      <c r="U17" s="4">
        <v>-274</v>
      </c>
      <c r="V17" s="4">
        <v>0</v>
      </c>
      <c r="W17" s="4">
        <v>0</v>
      </c>
      <c r="X17" s="4">
        <v>2187444</v>
      </c>
    </row>
    <row r="18" s="4" customFormat="1" spans="1:24">
      <c r="A18" s="4">
        <v>17030980180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44557</v>
      </c>
      <c r="G18" s="5">
        <v>44558</v>
      </c>
      <c r="H18" s="4">
        <v>1</v>
      </c>
      <c r="I18" s="4">
        <v>1</v>
      </c>
      <c r="J18" s="4">
        <v>1</v>
      </c>
      <c r="K18" s="4" t="s">
        <v>29</v>
      </c>
      <c r="L18" s="4">
        <v>44</v>
      </c>
      <c r="M18" s="4">
        <v>44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44552</v>
      </c>
      <c r="S18" s="5">
        <v>44561</v>
      </c>
      <c r="T18" s="4" t="s">
        <v>33</v>
      </c>
      <c r="U18" s="4">
        <v>44</v>
      </c>
      <c r="V18" s="4">
        <v>0</v>
      </c>
      <c r="W18" s="4">
        <v>0</v>
      </c>
      <c r="X18" s="4">
        <v>2350936</v>
      </c>
    </row>
    <row r="19" s="4" customFormat="1" spans="1:25">
      <c r="A19" s="4">
        <v>17034464401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44557</v>
      </c>
      <c r="G19" s="5">
        <v>44558</v>
      </c>
      <c r="H19" s="4">
        <v>1</v>
      </c>
      <c r="I19" s="4">
        <v>1</v>
      </c>
      <c r="J19" s="4">
        <v>1</v>
      </c>
      <c r="K19" s="4" t="s">
        <v>29</v>
      </c>
      <c r="L19" s="4">
        <v>77</v>
      </c>
      <c r="M19" s="4">
        <v>77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44553</v>
      </c>
      <c r="S19" s="5">
        <v>44561</v>
      </c>
      <c r="T19" s="4" t="s">
        <v>33</v>
      </c>
      <c r="U19" s="4">
        <v>77</v>
      </c>
      <c r="V19" s="4">
        <v>0</v>
      </c>
      <c r="W19" s="4">
        <v>0</v>
      </c>
      <c r="X19" s="4">
        <v>2351725</v>
      </c>
      <c r="Y19" s="4">
        <v>15518330</v>
      </c>
    </row>
    <row r="20" s="4" customFormat="1" spans="1:24">
      <c r="A20" s="4">
        <v>17030980180</v>
      </c>
      <c r="B20" s="4" t="s">
        <v>25</v>
      </c>
      <c r="C20" s="4" t="s">
        <v>65</v>
      </c>
      <c r="D20" s="4" t="s">
        <v>82</v>
      </c>
      <c r="E20" s="4" t="s">
        <v>83</v>
      </c>
      <c r="F20" s="5">
        <v>44557</v>
      </c>
      <c r="G20" s="5">
        <v>44558</v>
      </c>
      <c r="H20" s="4">
        <v>1</v>
      </c>
      <c r="I20" s="4">
        <v>1</v>
      </c>
      <c r="J20" s="4">
        <v>1</v>
      </c>
      <c r="K20" s="4" t="s">
        <v>29</v>
      </c>
      <c r="L20" s="4">
        <v>-44</v>
      </c>
      <c r="M20" s="4">
        <v>-44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44552</v>
      </c>
      <c r="S20" s="5">
        <v>44561</v>
      </c>
      <c r="T20" s="4" t="s">
        <v>33</v>
      </c>
      <c r="U20" s="4">
        <v>-44</v>
      </c>
      <c r="V20" s="4">
        <v>0</v>
      </c>
      <c r="W20" s="4">
        <v>0</v>
      </c>
      <c r="X20" s="4">
        <v>2350936</v>
      </c>
    </row>
    <row r="21" s="4" customFormat="1" spans="1:25">
      <c r="A21" s="4">
        <v>17038637275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44557</v>
      </c>
      <c r="G21" s="5">
        <v>44558</v>
      </c>
      <c r="H21" s="4">
        <v>1</v>
      </c>
      <c r="I21" s="4">
        <v>1</v>
      </c>
      <c r="J21" s="4">
        <v>1</v>
      </c>
      <c r="K21" s="4" t="s">
        <v>29</v>
      </c>
      <c r="L21" s="4">
        <v>49</v>
      </c>
      <c r="M21" s="4">
        <v>49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44553</v>
      </c>
      <c r="S21" s="5">
        <v>44561</v>
      </c>
      <c r="T21" s="4" t="s">
        <v>33</v>
      </c>
      <c r="U21" s="4">
        <v>49</v>
      </c>
      <c r="V21" s="4">
        <v>0</v>
      </c>
      <c r="W21" s="4">
        <v>0</v>
      </c>
      <c r="X21" s="4">
        <v>2352710</v>
      </c>
      <c r="Y21" s="4">
        <v>1873108715</v>
      </c>
    </row>
    <row r="22" s="4" customFormat="1" spans="1:23">
      <c r="A22" s="4">
        <v>17040151930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44557</v>
      </c>
      <c r="G22" s="5">
        <v>44558</v>
      </c>
      <c r="H22" s="4">
        <v>1</v>
      </c>
      <c r="I22" s="4">
        <v>1</v>
      </c>
      <c r="J22" s="4">
        <v>1</v>
      </c>
      <c r="K22" s="4" t="s">
        <v>29</v>
      </c>
      <c r="L22" s="4">
        <v>61</v>
      </c>
      <c r="M22" s="4">
        <v>61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44553</v>
      </c>
      <c r="S22" s="5">
        <v>44561</v>
      </c>
      <c r="T22" s="4" t="s">
        <v>33</v>
      </c>
      <c r="U22" s="4">
        <v>61</v>
      </c>
      <c r="V22" s="4">
        <v>0</v>
      </c>
      <c r="W22" s="4">
        <v>0</v>
      </c>
    </row>
    <row r="23" s="4" customFormat="1" spans="1:23">
      <c r="A23" s="4">
        <v>17040659896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44556</v>
      </c>
      <c r="G23" s="5">
        <v>44558</v>
      </c>
      <c r="H23" s="4">
        <v>1</v>
      </c>
      <c r="I23" s="4">
        <v>2</v>
      </c>
      <c r="J23" s="4">
        <v>2</v>
      </c>
      <c r="K23" s="4" t="s">
        <v>29</v>
      </c>
      <c r="L23" s="4">
        <v>224</v>
      </c>
      <c r="M23" s="4">
        <v>224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44554</v>
      </c>
      <c r="S23" s="5">
        <v>44561</v>
      </c>
      <c r="T23" s="4" t="s">
        <v>33</v>
      </c>
      <c r="U23" s="4">
        <v>224</v>
      </c>
      <c r="V23" s="4">
        <v>0</v>
      </c>
      <c r="W23" s="4">
        <v>0</v>
      </c>
    </row>
    <row r="24" s="4" customFormat="1" spans="1:24">
      <c r="A24" s="4">
        <v>17040914375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44557</v>
      </c>
      <c r="G24" s="5">
        <v>44558</v>
      </c>
      <c r="H24" s="4">
        <v>1</v>
      </c>
      <c r="I24" s="4">
        <v>1</v>
      </c>
      <c r="J24" s="4">
        <v>1</v>
      </c>
      <c r="K24" s="4" t="s">
        <v>29</v>
      </c>
      <c r="L24" s="4">
        <v>188</v>
      </c>
      <c r="M24" s="4">
        <v>188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44554</v>
      </c>
      <c r="S24" s="5">
        <v>44561</v>
      </c>
      <c r="T24" s="4" t="s">
        <v>33</v>
      </c>
      <c r="U24" s="4">
        <v>188</v>
      </c>
      <c r="V24" s="4">
        <v>0</v>
      </c>
      <c r="W24" s="4">
        <v>0</v>
      </c>
      <c r="X24" s="4">
        <v>2353708</v>
      </c>
    </row>
    <row r="25" s="4" customFormat="1" spans="1:25">
      <c r="A25" s="4">
        <v>17046727550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44557</v>
      </c>
      <c r="G25" s="5">
        <v>44558</v>
      </c>
      <c r="H25" s="4">
        <v>1</v>
      </c>
      <c r="I25" s="4">
        <v>1</v>
      </c>
      <c r="J25" s="4">
        <v>1</v>
      </c>
      <c r="K25" s="4" t="s">
        <v>29</v>
      </c>
      <c r="L25" s="4">
        <v>88</v>
      </c>
      <c r="M25" s="4">
        <v>88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44555</v>
      </c>
      <c r="S25" s="5">
        <v>44561</v>
      </c>
      <c r="T25" s="4" t="s">
        <v>33</v>
      </c>
      <c r="U25" s="4">
        <v>88</v>
      </c>
      <c r="V25" s="4">
        <v>0</v>
      </c>
      <c r="W25" s="4">
        <v>0</v>
      </c>
      <c r="X25" s="4">
        <v>2355450</v>
      </c>
      <c r="Y25" s="4">
        <v>25757303</v>
      </c>
    </row>
    <row r="26" s="4" customFormat="1" spans="1:25">
      <c r="A26" s="4">
        <v>17050052321</v>
      </c>
      <c r="B26" s="4" t="s">
        <v>25</v>
      </c>
      <c r="C26" s="4" t="s">
        <v>26</v>
      </c>
      <c r="D26" s="4" t="s">
        <v>103</v>
      </c>
      <c r="E26" s="4" t="s">
        <v>104</v>
      </c>
      <c r="F26" s="5">
        <v>44555</v>
      </c>
      <c r="G26" s="5">
        <v>44558</v>
      </c>
      <c r="H26" s="4">
        <v>1</v>
      </c>
      <c r="I26" s="4">
        <v>3</v>
      </c>
      <c r="J26" s="4">
        <v>3</v>
      </c>
      <c r="K26" s="4" t="s">
        <v>29</v>
      </c>
      <c r="L26" s="4">
        <v>691</v>
      </c>
      <c r="M26" s="4">
        <v>691</v>
      </c>
      <c r="N26" s="4" t="s">
        <v>105</v>
      </c>
      <c r="O26" s="4" t="s">
        <v>31</v>
      </c>
      <c r="P26" s="4" t="s">
        <v>32</v>
      </c>
      <c r="Q26" s="4">
        <v>0</v>
      </c>
      <c r="R26" s="6">
        <v>44555</v>
      </c>
      <c r="S26" s="5">
        <v>44561</v>
      </c>
      <c r="T26" s="4" t="s">
        <v>33</v>
      </c>
      <c r="U26" s="4">
        <v>691</v>
      </c>
      <c r="V26" s="4">
        <v>0</v>
      </c>
      <c r="W26" s="4">
        <v>0</v>
      </c>
      <c r="X26" s="4">
        <v>2355891</v>
      </c>
      <c r="Y26" s="4" t="s">
        <v>106</v>
      </c>
    </row>
    <row r="27" s="4" customFormat="1" spans="1:25">
      <c r="A27" s="4">
        <v>17050149771</v>
      </c>
      <c r="B27" s="4" t="s">
        <v>25</v>
      </c>
      <c r="C27" s="4" t="s">
        <v>26</v>
      </c>
      <c r="D27" s="4" t="s">
        <v>107</v>
      </c>
      <c r="E27" s="4" t="s">
        <v>108</v>
      </c>
      <c r="F27" s="5">
        <v>44557</v>
      </c>
      <c r="G27" s="5">
        <v>44558</v>
      </c>
      <c r="H27" s="4">
        <v>1</v>
      </c>
      <c r="I27" s="4">
        <v>1</v>
      </c>
      <c r="J27" s="4">
        <v>1</v>
      </c>
      <c r="K27" s="4" t="s">
        <v>29</v>
      </c>
      <c r="L27" s="4">
        <v>60</v>
      </c>
      <c r="M27" s="4">
        <v>60</v>
      </c>
      <c r="N27" s="4" t="s">
        <v>109</v>
      </c>
      <c r="O27" s="4" t="s">
        <v>31</v>
      </c>
      <c r="P27" s="4" t="s">
        <v>32</v>
      </c>
      <c r="Q27" s="4">
        <v>0</v>
      </c>
      <c r="R27" s="6">
        <v>44555</v>
      </c>
      <c r="S27" s="5">
        <v>44561</v>
      </c>
      <c r="T27" s="4" t="s">
        <v>33</v>
      </c>
      <c r="U27" s="4">
        <v>60</v>
      </c>
      <c r="V27" s="4">
        <v>0</v>
      </c>
      <c r="W27" s="4">
        <v>0</v>
      </c>
      <c r="X27" s="4">
        <v>2355924</v>
      </c>
      <c r="Y27" s="4">
        <v>84839900</v>
      </c>
    </row>
    <row r="28" s="4" customFormat="1" spans="1:25">
      <c r="A28" s="4">
        <v>17052690877</v>
      </c>
      <c r="B28" s="4" t="s">
        <v>25</v>
      </c>
      <c r="C28" s="4" t="s">
        <v>26</v>
      </c>
      <c r="D28" s="4" t="s">
        <v>110</v>
      </c>
      <c r="E28" s="4" t="s">
        <v>111</v>
      </c>
      <c r="F28" s="5">
        <v>44557</v>
      </c>
      <c r="G28" s="5">
        <v>44558</v>
      </c>
      <c r="H28" s="4">
        <v>1</v>
      </c>
      <c r="I28" s="4">
        <v>1</v>
      </c>
      <c r="J28" s="4">
        <v>1</v>
      </c>
      <c r="K28" s="4" t="s">
        <v>29</v>
      </c>
      <c r="L28" s="4">
        <v>60</v>
      </c>
      <c r="M28" s="4">
        <v>60</v>
      </c>
      <c r="N28" s="4" t="s">
        <v>112</v>
      </c>
      <c r="O28" s="4" t="s">
        <v>31</v>
      </c>
      <c r="P28" s="4" t="s">
        <v>32</v>
      </c>
      <c r="Q28" s="4">
        <v>0</v>
      </c>
      <c r="R28" s="6">
        <v>44556</v>
      </c>
      <c r="S28" s="5">
        <v>44561</v>
      </c>
      <c r="T28" s="4" t="s">
        <v>33</v>
      </c>
      <c r="U28" s="4">
        <v>60</v>
      </c>
      <c r="V28" s="4">
        <v>0</v>
      </c>
      <c r="W28" s="4">
        <v>0</v>
      </c>
      <c r="X28" s="4">
        <v>2356792</v>
      </c>
      <c r="Y28" s="4" t="s">
        <v>113</v>
      </c>
    </row>
    <row r="29" s="4" customFormat="1" spans="1:25">
      <c r="A29" s="4">
        <v>17058100249</v>
      </c>
      <c r="B29" s="4" t="s">
        <v>25</v>
      </c>
      <c r="C29" s="4" t="s">
        <v>26</v>
      </c>
      <c r="D29" s="4" t="s">
        <v>114</v>
      </c>
      <c r="E29" s="4" t="s">
        <v>115</v>
      </c>
      <c r="F29" s="5">
        <v>44557</v>
      </c>
      <c r="G29" s="5">
        <v>44558</v>
      </c>
      <c r="H29" s="4">
        <v>1</v>
      </c>
      <c r="I29" s="4">
        <v>1</v>
      </c>
      <c r="J29" s="4">
        <v>1</v>
      </c>
      <c r="K29" s="4" t="s">
        <v>29</v>
      </c>
      <c r="L29" s="4">
        <v>66</v>
      </c>
      <c r="M29" s="4">
        <v>66</v>
      </c>
      <c r="N29" s="4" t="s">
        <v>116</v>
      </c>
      <c r="O29" s="4" t="s">
        <v>31</v>
      </c>
      <c r="P29" s="4" t="s">
        <v>32</v>
      </c>
      <c r="Q29" s="4">
        <v>0</v>
      </c>
      <c r="R29" s="6">
        <v>44556</v>
      </c>
      <c r="S29" s="5">
        <v>44561</v>
      </c>
      <c r="T29" s="4" t="s">
        <v>33</v>
      </c>
      <c r="U29" s="4">
        <v>66</v>
      </c>
      <c r="V29" s="4">
        <v>0</v>
      </c>
      <c r="W29" s="4">
        <v>0</v>
      </c>
      <c r="X29" s="4">
        <v>2357745</v>
      </c>
      <c r="Y29" s="4" t="s">
        <v>117</v>
      </c>
    </row>
    <row r="30" s="4" customFormat="1" spans="1:25">
      <c r="A30" s="4">
        <v>17058563523</v>
      </c>
      <c r="B30" s="4" t="s">
        <v>25</v>
      </c>
      <c r="C30" s="4" t="s">
        <v>26</v>
      </c>
      <c r="D30" s="4" t="s">
        <v>118</v>
      </c>
      <c r="E30" s="4" t="s">
        <v>119</v>
      </c>
      <c r="F30" s="5">
        <v>44557</v>
      </c>
      <c r="G30" s="5">
        <v>44558</v>
      </c>
      <c r="H30" s="4">
        <v>1</v>
      </c>
      <c r="I30" s="4">
        <v>1</v>
      </c>
      <c r="J30" s="4">
        <v>1</v>
      </c>
      <c r="K30" s="4" t="s">
        <v>29</v>
      </c>
      <c r="L30" s="4">
        <v>83</v>
      </c>
      <c r="M30" s="4">
        <v>83</v>
      </c>
      <c r="N30" s="4" t="s">
        <v>120</v>
      </c>
      <c r="O30" s="4" t="s">
        <v>31</v>
      </c>
      <c r="P30" s="4" t="s">
        <v>32</v>
      </c>
      <c r="Q30" s="4">
        <v>0</v>
      </c>
      <c r="R30" s="6">
        <v>44557</v>
      </c>
      <c r="S30" s="5">
        <v>44561</v>
      </c>
      <c r="T30" s="4" t="s">
        <v>33</v>
      </c>
      <c r="U30" s="4">
        <v>83</v>
      </c>
      <c r="V30" s="4">
        <v>0</v>
      </c>
      <c r="W30" s="4">
        <v>0</v>
      </c>
      <c r="X30" s="4">
        <v>2357842</v>
      </c>
      <c r="Y30" s="4">
        <v>85511584</v>
      </c>
    </row>
    <row r="31" s="4" customFormat="1" spans="1:25">
      <c r="A31" s="4">
        <v>17058585763</v>
      </c>
      <c r="B31" s="4" t="s">
        <v>25</v>
      </c>
      <c r="C31" s="4" t="s">
        <v>26</v>
      </c>
      <c r="D31" s="4" t="s">
        <v>121</v>
      </c>
      <c r="E31" s="4" t="s">
        <v>98</v>
      </c>
      <c r="F31" s="5">
        <v>44557</v>
      </c>
      <c r="G31" s="5">
        <v>44558</v>
      </c>
      <c r="H31" s="4">
        <v>1</v>
      </c>
      <c r="I31" s="4">
        <v>1</v>
      </c>
      <c r="J31" s="4">
        <v>1</v>
      </c>
      <c r="K31" s="4" t="s">
        <v>29</v>
      </c>
      <c r="L31" s="4">
        <v>55</v>
      </c>
      <c r="M31" s="4">
        <v>55</v>
      </c>
      <c r="N31" s="4" t="s">
        <v>122</v>
      </c>
      <c r="O31" s="4" t="s">
        <v>31</v>
      </c>
      <c r="P31" s="4" t="s">
        <v>32</v>
      </c>
      <c r="Q31" s="4">
        <v>0</v>
      </c>
      <c r="R31" s="6">
        <v>44557</v>
      </c>
      <c r="S31" s="5">
        <v>44561</v>
      </c>
      <c r="T31" s="4" t="s">
        <v>33</v>
      </c>
      <c r="U31" s="4">
        <v>55</v>
      </c>
      <c r="V31" s="4">
        <v>0</v>
      </c>
      <c r="W31" s="4">
        <v>0</v>
      </c>
      <c r="X31" s="4"/>
      <c r="Y31" s="4">
        <v>85549412</v>
      </c>
    </row>
    <row r="32" s="4" customFormat="1" spans="1:25">
      <c r="A32" s="4">
        <v>17058612190</v>
      </c>
      <c r="B32" s="4" t="s">
        <v>25</v>
      </c>
      <c r="C32" s="4" t="s">
        <v>26</v>
      </c>
      <c r="D32" s="4" t="s">
        <v>123</v>
      </c>
      <c r="E32" s="4" t="s">
        <v>119</v>
      </c>
      <c r="F32" s="5">
        <v>44557</v>
      </c>
      <c r="G32" s="5">
        <v>44558</v>
      </c>
      <c r="H32" s="4">
        <v>1</v>
      </c>
      <c r="I32" s="4">
        <v>1</v>
      </c>
      <c r="J32" s="4">
        <v>1</v>
      </c>
      <c r="K32" s="4" t="s">
        <v>29</v>
      </c>
      <c r="L32" s="4">
        <v>133</v>
      </c>
      <c r="M32" s="4">
        <v>133</v>
      </c>
      <c r="N32" s="4" t="s">
        <v>124</v>
      </c>
      <c r="O32" s="4" t="s">
        <v>31</v>
      </c>
      <c r="P32" s="4" t="s">
        <v>32</v>
      </c>
      <c r="Q32" s="4">
        <v>0</v>
      </c>
      <c r="R32" s="6">
        <v>44557</v>
      </c>
      <c r="S32" s="5">
        <v>44561</v>
      </c>
      <c r="T32" s="4" t="s">
        <v>33</v>
      </c>
      <c r="U32" s="4">
        <v>133</v>
      </c>
      <c r="V32" s="4">
        <v>0</v>
      </c>
      <c r="W32" s="4">
        <v>0</v>
      </c>
      <c r="X32" s="4">
        <v>2357878</v>
      </c>
      <c r="Y32" s="4">
        <v>85590889</v>
      </c>
    </row>
    <row r="33" s="4" customFormat="1" spans="1:25">
      <c r="A33" s="4">
        <v>17062878210</v>
      </c>
      <c r="B33" s="4" t="s">
        <v>25</v>
      </c>
      <c r="C33" s="4" t="s">
        <v>26</v>
      </c>
      <c r="D33" s="4" t="s">
        <v>125</v>
      </c>
      <c r="E33" s="4" t="s">
        <v>126</v>
      </c>
      <c r="F33" s="5">
        <v>44557</v>
      </c>
      <c r="G33" s="5">
        <v>44558</v>
      </c>
      <c r="H33" s="4">
        <v>1</v>
      </c>
      <c r="I33" s="4">
        <v>1</v>
      </c>
      <c r="J33" s="4">
        <v>1</v>
      </c>
      <c r="K33" s="4" t="s">
        <v>29</v>
      </c>
      <c r="L33" s="4">
        <v>96</v>
      </c>
      <c r="M33" s="4">
        <v>96</v>
      </c>
      <c r="N33" s="4" t="s">
        <v>127</v>
      </c>
      <c r="O33" s="4" t="s">
        <v>31</v>
      </c>
      <c r="P33" s="4" t="s">
        <v>32</v>
      </c>
      <c r="Q33" s="4">
        <v>0</v>
      </c>
      <c r="R33" s="6">
        <v>44557</v>
      </c>
      <c r="S33" s="5">
        <v>44561</v>
      </c>
      <c r="T33" s="4" t="s">
        <v>33</v>
      </c>
      <c r="U33" s="4">
        <v>96</v>
      </c>
      <c r="V33" s="4">
        <v>0</v>
      </c>
      <c r="W33" s="4">
        <v>0</v>
      </c>
      <c r="X33" s="4">
        <v>2358696</v>
      </c>
      <c r="Y33" s="4">
        <v>85865665</v>
      </c>
    </row>
    <row r="34" s="4" customFormat="1" spans="1:25">
      <c r="A34" s="4">
        <v>17062936121</v>
      </c>
      <c r="B34" s="4" t="s">
        <v>25</v>
      </c>
      <c r="C34" s="4" t="s">
        <v>26</v>
      </c>
      <c r="D34" s="4" t="s">
        <v>128</v>
      </c>
      <c r="E34" s="4" t="s">
        <v>129</v>
      </c>
      <c r="F34" s="5">
        <v>44557</v>
      </c>
      <c r="G34" s="5">
        <v>44558</v>
      </c>
      <c r="H34" s="4">
        <v>1</v>
      </c>
      <c r="I34" s="4">
        <v>1</v>
      </c>
      <c r="J34" s="4">
        <v>1</v>
      </c>
      <c r="K34" s="4" t="s">
        <v>29</v>
      </c>
      <c r="L34" s="4">
        <v>230</v>
      </c>
      <c r="M34" s="4">
        <v>230</v>
      </c>
      <c r="N34" s="4" t="s">
        <v>130</v>
      </c>
      <c r="O34" s="4" t="s">
        <v>31</v>
      </c>
      <c r="P34" s="4" t="s">
        <v>32</v>
      </c>
      <c r="Q34" s="4">
        <v>0</v>
      </c>
      <c r="R34" s="6">
        <v>44557</v>
      </c>
      <c r="S34" s="5">
        <v>44561</v>
      </c>
      <c r="T34" s="4" t="s">
        <v>33</v>
      </c>
      <c r="U34" s="4">
        <v>230</v>
      </c>
      <c r="V34" s="4">
        <v>0</v>
      </c>
      <c r="W34" s="4">
        <v>0</v>
      </c>
      <c r="X34" s="4">
        <v>2358734</v>
      </c>
      <c r="Y34" s="4" t="s">
        <v>131</v>
      </c>
    </row>
    <row r="35" s="4" customFormat="1" spans="1:25">
      <c r="A35" s="4">
        <v>17063560442</v>
      </c>
      <c r="B35" s="4" t="s">
        <v>25</v>
      </c>
      <c r="C35" s="4" t="s">
        <v>26</v>
      </c>
      <c r="D35" s="4" t="s">
        <v>132</v>
      </c>
      <c r="E35" s="4" t="s">
        <v>133</v>
      </c>
      <c r="F35" s="5">
        <v>44557</v>
      </c>
      <c r="G35" s="5">
        <v>44558</v>
      </c>
      <c r="H35" s="4">
        <v>1</v>
      </c>
      <c r="I35" s="4">
        <v>1</v>
      </c>
      <c r="J35" s="4">
        <v>1</v>
      </c>
      <c r="K35" s="4" t="s">
        <v>29</v>
      </c>
      <c r="L35" s="4">
        <v>23</v>
      </c>
      <c r="M35" s="4">
        <v>23</v>
      </c>
      <c r="N35" s="4" t="s">
        <v>134</v>
      </c>
      <c r="O35" s="4" t="s">
        <v>31</v>
      </c>
      <c r="P35" s="4" t="s">
        <v>32</v>
      </c>
      <c r="Q35" s="4">
        <v>0</v>
      </c>
      <c r="R35" s="6">
        <v>44557</v>
      </c>
      <c r="S35" s="5">
        <v>44561</v>
      </c>
      <c r="T35" s="4" t="s">
        <v>33</v>
      </c>
      <c r="U35" s="4">
        <v>23</v>
      </c>
      <c r="V35" s="4">
        <v>0</v>
      </c>
      <c r="W35" s="4">
        <v>0</v>
      </c>
      <c r="X35" s="4">
        <v>2359111</v>
      </c>
      <c r="Y35" s="4" t="s">
        <v>135</v>
      </c>
    </row>
    <row r="36" s="4" customFormat="1" spans="1:25">
      <c r="A36" s="4">
        <v>17058612190</v>
      </c>
      <c r="B36" s="4" t="s">
        <v>25</v>
      </c>
      <c r="C36" s="4" t="s">
        <v>65</v>
      </c>
      <c r="D36" s="4" t="s">
        <v>123</v>
      </c>
      <c r="E36" s="4" t="s">
        <v>119</v>
      </c>
      <c r="F36" s="5">
        <v>44557</v>
      </c>
      <c r="G36" s="5">
        <v>44558</v>
      </c>
      <c r="H36" s="4">
        <v>1</v>
      </c>
      <c r="I36" s="4">
        <v>1</v>
      </c>
      <c r="J36" s="4">
        <v>1</v>
      </c>
      <c r="K36" s="4" t="s">
        <v>29</v>
      </c>
      <c r="L36" s="4">
        <v>-133</v>
      </c>
      <c r="M36" s="4">
        <v>-133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44557</v>
      </c>
      <c r="S36" s="5">
        <v>44561</v>
      </c>
      <c r="T36" s="4" t="s">
        <v>33</v>
      </c>
      <c r="U36" s="4">
        <v>-133</v>
      </c>
      <c r="V36" s="4">
        <v>0</v>
      </c>
      <c r="W36" s="4">
        <v>0</v>
      </c>
      <c r="X36" s="4">
        <v>2357878</v>
      </c>
      <c r="Y36" s="4">
        <v>85590889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F58" sqref="F58"/>
    </sheetView>
  </sheetViews>
  <sheetFormatPr defaultColWidth="9" defaultRowHeight="13.5"/>
  <cols>
    <col min="1" max="1" width="12.625" style="4" customWidth="1"/>
    <col min="2" max="3" width="11.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hidden="1" spans="1:9">
      <c r="A2" s="4">
        <v>16531897339</v>
      </c>
      <c r="B2" s="5">
        <v>44556</v>
      </c>
      <c r="C2" s="5">
        <v>44558</v>
      </c>
      <c r="D2" s="4">
        <v>364</v>
      </c>
      <c r="E2" s="4" t="str">
        <f>VLOOKUP(A2,HOP!A:L,12,0)</f>
        <v>364.00</v>
      </c>
      <c r="F2" s="4" t="str">
        <f>VLOOKUP(A2,HOP!A:C,3,0)</f>
        <v>2276596</v>
      </c>
      <c r="G2" s="4">
        <f>D2-E2</f>
        <v>0</v>
      </c>
      <c r="H2" s="4" t="str">
        <f>$H$1&amp;F2</f>
        <v>，2276596</v>
      </c>
      <c r="I2" s="4" t="str">
        <f>VLOOKUP(A2,HOP!A:T,20,0)</f>
        <v>直连</v>
      </c>
    </row>
    <row r="3" s="4" customFormat="1" hidden="1" spans="1:9">
      <c r="A3" s="4">
        <v>16541307401</v>
      </c>
      <c r="B3" s="5">
        <v>44557</v>
      </c>
      <c r="C3" s="5">
        <v>44558</v>
      </c>
      <c r="D3" s="4">
        <v>52</v>
      </c>
      <c r="E3" s="4" t="str">
        <f>VLOOKUP(A3,HOP!A:L,12,0)</f>
        <v>52.00</v>
      </c>
      <c r="F3" s="4" t="str">
        <f>VLOOKUP(A3,HOP!A:C,3,0)</f>
        <v>2277240</v>
      </c>
      <c r="G3" s="4">
        <f t="shared" ref="G3:G33" si="0">D3-E3</f>
        <v>0</v>
      </c>
      <c r="H3" s="4" t="str">
        <f t="shared" ref="H3:H33" si="1">$H$1&amp;F3</f>
        <v>，2277240</v>
      </c>
      <c r="I3" s="4" t="str">
        <f>VLOOKUP(A3,HOP!A:T,20,0)</f>
        <v>直连</v>
      </c>
    </row>
    <row r="4" s="4" customFormat="1" hidden="1" spans="1:9">
      <c r="A4" s="4">
        <v>16665604695</v>
      </c>
      <c r="B4" s="5">
        <v>44557</v>
      </c>
      <c r="C4" s="5">
        <v>44558</v>
      </c>
      <c r="D4" s="4">
        <v>90</v>
      </c>
      <c r="E4" s="4" t="str">
        <f>VLOOKUP(A4,HOP!A:L,12,0)</f>
        <v>90.00</v>
      </c>
      <c r="F4" s="4" t="str">
        <f>VLOOKUP(A4,HOP!A:C,3,0)</f>
        <v>2283294</v>
      </c>
      <c r="G4" s="4">
        <f t="shared" si="0"/>
        <v>0</v>
      </c>
      <c r="H4" s="4" t="str">
        <f t="shared" si="1"/>
        <v>，2283294</v>
      </c>
      <c r="I4" s="4" t="str">
        <f>VLOOKUP(A4,HOP!A:T,20,0)</f>
        <v>直连</v>
      </c>
    </row>
    <row r="5" s="4" customFormat="1" hidden="1" spans="1:9">
      <c r="A5" s="4">
        <v>16728776026</v>
      </c>
      <c r="B5" s="5">
        <v>44555</v>
      </c>
      <c r="C5" s="5">
        <v>44558</v>
      </c>
      <c r="D5" s="4">
        <v>489</v>
      </c>
      <c r="E5" s="4" t="str">
        <f>VLOOKUP(A5,HOP!A:L,12,0)</f>
        <v>489.00</v>
      </c>
      <c r="F5" s="4" t="str">
        <f>VLOOKUP(A5,HOP!A:C,3,0)</f>
        <v>2288122</v>
      </c>
      <c r="G5" s="4">
        <f t="shared" si="0"/>
        <v>0</v>
      </c>
      <c r="H5" s="4" t="str">
        <f t="shared" si="1"/>
        <v>，2288122</v>
      </c>
      <c r="I5" s="4" t="str">
        <f>VLOOKUP(A5,HOP!A:T,20,0)</f>
        <v>直连</v>
      </c>
    </row>
    <row r="6" s="4" customFormat="1" hidden="1" spans="1:9">
      <c r="A6" s="4">
        <v>16738372008</v>
      </c>
      <c r="B6" s="5">
        <v>44553</v>
      </c>
      <c r="C6" s="5">
        <v>44558</v>
      </c>
      <c r="D6" s="4">
        <v>130</v>
      </c>
      <c r="E6" s="4" t="str">
        <f>VLOOKUP(A6,HOP!A:L,12,0)</f>
        <v>130.00</v>
      </c>
      <c r="F6" s="4" t="str">
        <f>VLOOKUP(A6,HOP!A:C,3,0)</f>
        <v>2289162</v>
      </c>
      <c r="G6" s="4">
        <f t="shared" si="0"/>
        <v>0</v>
      </c>
      <c r="H6" s="4" t="str">
        <f t="shared" si="1"/>
        <v>，2289162</v>
      </c>
      <c r="I6" s="4" t="str">
        <f>VLOOKUP(A6,HOP!A:T,20,0)</f>
        <v>直连</v>
      </c>
    </row>
    <row r="7" s="4" customFormat="1" hidden="1" spans="1:9">
      <c r="A7" s="4">
        <v>16808997955</v>
      </c>
      <c r="B7" s="5">
        <v>44557</v>
      </c>
      <c r="C7" s="5">
        <v>44558</v>
      </c>
      <c r="D7" s="4">
        <v>144</v>
      </c>
      <c r="E7" s="4" t="str">
        <f>VLOOKUP(A7,HOP!A:L,12,0)</f>
        <v>144.00</v>
      </c>
      <c r="F7" s="4" t="str">
        <f>VLOOKUP(A7,HOP!A:C,3,0)</f>
        <v>2301133</v>
      </c>
      <c r="G7" s="4">
        <f t="shared" si="0"/>
        <v>0</v>
      </c>
      <c r="H7" s="4" t="str">
        <f t="shared" si="1"/>
        <v>，2301133</v>
      </c>
      <c r="I7" s="4" t="str">
        <f>VLOOKUP(A7,HOP!A:T,20,0)</f>
        <v>直连</v>
      </c>
    </row>
    <row r="8" s="4" customFormat="1" hidden="1" spans="1:9">
      <c r="A8" s="4">
        <v>16830977062</v>
      </c>
      <c r="B8" s="5">
        <v>44557</v>
      </c>
      <c r="C8" s="5">
        <v>44558</v>
      </c>
      <c r="D8" s="4">
        <v>48</v>
      </c>
      <c r="E8" s="4" t="str">
        <f>VLOOKUP(A8,HOP!A:L,12,0)</f>
        <v>48.00</v>
      </c>
      <c r="F8" s="4" t="str">
        <f>VLOOKUP(A8,HOP!A:C,3,0)</f>
        <v>2305182</v>
      </c>
      <c r="G8" s="4">
        <f t="shared" si="0"/>
        <v>0</v>
      </c>
      <c r="H8" s="4" t="str">
        <f t="shared" si="1"/>
        <v>，2305182</v>
      </c>
      <c r="I8" s="4" t="str">
        <f>VLOOKUP(A8,HOP!A:T,20,0)</f>
        <v>直连</v>
      </c>
    </row>
    <row r="9" s="4" customFormat="1" hidden="1" spans="1:9">
      <c r="A9" s="4">
        <v>16903266968</v>
      </c>
      <c r="B9" s="5">
        <v>44557</v>
      </c>
      <c r="C9" s="5">
        <v>44558</v>
      </c>
      <c r="D9" s="4">
        <v>100</v>
      </c>
      <c r="E9" s="4" t="str">
        <f>VLOOKUP(A9,HOP!A:L,12,0)</f>
        <v>100.00</v>
      </c>
      <c r="F9" s="4" t="str">
        <f>VLOOKUP(A9,HOP!A:C,3,0)</f>
        <v>2322520</v>
      </c>
      <c r="G9" s="4">
        <f t="shared" si="0"/>
        <v>0</v>
      </c>
      <c r="H9" s="4" t="str">
        <f t="shared" si="1"/>
        <v>，2322520</v>
      </c>
      <c r="I9" s="4" t="str">
        <f>VLOOKUP(A9,HOP!A:T,20,0)</f>
        <v>直连</v>
      </c>
    </row>
    <row r="10" s="4" customFormat="1" hidden="1" spans="1:9">
      <c r="A10" s="4">
        <v>16916906739</v>
      </c>
      <c r="B10" s="5">
        <v>44555</v>
      </c>
      <c r="C10" s="5">
        <v>44558</v>
      </c>
      <c r="D10" s="4">
        <v>837</v>
      </c>
      <c r="E10" s="4" t="str">
        <f>VLOOKUP(A10,HOP!A:L,12,0)</f>
        <v>837.00</v>
      </c>
      <c r="F10" s="4" t="str">
        <f>VLOOKUP(A10,HOP!A:C,3,0)</f>
        <v>2326403</v>
      </c>
      <c r="G10" s="4">
        <f t="shared" si="0"/>
        <v>0</v>
      </c>
      <c r="H10" s="4" t="str">
        <f t="shared" si="1"/>
        <v>，2326403</v>
      </c>
      <c r="I10" s="4" t="str">
        <f>VLOOKUP(A10,HOP!A:T,20,0)</f>
        <v>直连</v>
      </c>
    </row>
    <row r="11" s="4" customFormat="1" hidden="1" spans="1:9">
      <c r="A11" s="4">
        <v>16940758540</v>
      </c>
      <c r="B11" s="5">
        <v>44557</v>
      </c>
      <c r="C11" s="5">
        <v>44558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16941849469</v>
      </c>
      <c r="B12" s="5">
        <v>44557</v>
      </c>
      <c r="C12" s="5">
        <v>44558</v>
      </c>
      <c r="D12" s="4">
        <v>52</v>
      </c>
      <c r="E12" s="4" t="str">
        <f>VLOOKUP(A12,HOP!A:L,12,0)</f>
        <v>52.00</v>
      </c>
      <c r="F12" s="4" t="str">
        <f>VLOOKUP(A12,HOP!A:C,3,0)</f>
        <v>2331225</v>
      </c>
      <c r="G12" s="4">
        <f t="shared" si="0"/>
        <v>0</v>
      </c>
      <c r="H12" s="4" t="str">
        <f t="shared" si="1"/>
        <v>，2331225</v>
      </c>
      <c r="I12" s="4" t="str">
        <f>VLOOKUP(A12,HOP!A:T,20,0)</f>
        <v>直连</v>
      </c>
    </row>
    <row r="13" s="4" customFormat="1" hidden="1" spans="1:9">
      <c r="A13" s="4">
        <v>16961109245</v>
      </c>
      <c r="B13" s="5">
        <v>44554</v>
      </c>
      <c r="C13" s="5">
        <v>44558</v>
      </c>
      <c r="D13" s="4">
        <v>728</v>
      </c>
      <c r="E13" s="4" t="str">
        <f>VLOOKUP(A13,HOP!A:L,12,0)</f>
        <v>728.00</v>
      </c>
      <c r="F13" s="4" t="str">
        <f>VLOOKUP(A13,HOP!A:C,3,0)</f>
        <v>2335496</v>
      </c>
      <c r="G13" s="4">
        <f t="shared" si="0"/>
        <v>0</v>
      </c>
      <c r="H13" s="4" t="str">
        <f t="shared" si="1"/>
        <v>，2335496</v>
      </c>
      <c r="I13" s="4" t="str">
        <f>VLOOKUP(A13,HOP!A:T,20,0)</f>
        <v>直连</v>
      </c>
    </row>
    <row r="14" s="4" customFormat="1" hidden="1" spans="1:9">
      <c r="A14" s="4">
        <v>16974728177</v>
      </c>
      <c r="B14" s="5">
        <v>44557</v>
      </c>
      <c r="C14" s="5">
        <v>44558</v>
      </c>
      <c r="D14" s="4">
        <v>139</v>
      </c>
      <c r="E14" s="4" t="str">
        <f>VLOOKUP(A14,HOP!A:L,12,0)</f>
        <v>139.00</v>
      </c>
      <c r="F14" s="4" t="str">
        <f>VLOOKUP(A14,HOP!A:C,3,0)</f>
        <v>2338039</v>
      </c>
      <c r="G14" s="4">
        <f t="shared" si="0"/>
        <v>0</v>
      </c>
      <c r="H14" s="4" t="str">
        <f t="shared" si="1"/>
        <v>，2338039</v>
      </c>
      <c r="I14" s="4" t="str">
        <f>VLOOKUP(A14,HOP!A:T,20,0)</f>
        <v>直连</v>
      </c>
    </row>
    <row r="15" s="4" customFormat="1" hidden="1" spans="1:9">
      <c r="A15" s="4">
        <v>16995516809</v>
      </c>
      <c r="B15" s="5">
        <v>44557</v>
      </c>
      <c r="C15" s="5">
        <v>44558</v>
      </c>
      <c r="D15" s="4">
        <v>119</v>
      </c>
      <c r="E15" s="4" t="str">
        <f>VLOOKUP(A15,HOP!A:L,12,0)</f>
        <v>119.00</v>
      </c>
      <c r="F15" s="4" t="str">
        <f>VLOOKUP(A15,HOP!A:C,3,0)</f>
        <v>2343012</v>
      </c>
      <c r="G15" s="4">
        <f t="shared" si="0"/>
        <v>0</v>
      </c>
      <c r="H15" s="4" t="str">
        <f t="shared" si="1"/>
        <v>，2343012</v>
      </c>
      <c r="I15" s="4" t="str">
        <f>VLOOKUP(A15,HOP!A:T,20,0)</f>
        <v>直连</v>
      </c>
    </row>
    <row r="16" s="4" customFormat="1" spans="1:10">
      <c r="A16" s="4">
        <v>15730000839</v>
      </c>
      <c r="B16" s="5">
        <v>44557</v>
      </c>
      <c r="C16" s="5">
        <v>44558</v>
      </c>
      <c r="D16" s="4">
        <v>-274</v>
      </c>
      <c r="E16" s="4" t="e">
        <f>VLOOKUP(A16,HOP!A:L,12,0)</f>
        <v>#N/A</v>
      </c>
      <c r="F16" s="4">
        <v>2187444</v>
      </c>
      <c r="G16" s="4" t="e">
        <f t="shared" si="0"/>
        <v>#N/A</v>
      </c>
      <c r="H16" s="4" t="str">
        <f t="shared" si="1"/>
        <v>，2187444</v>
      </c>
      <c r="I16" s="4" t="e">
        <f>VLOOKUP(A16,HOP!A:T,20,0)</f>
        <v>#N/A</v>
      </c>
      <c r="J16" s="4" t="s">
        <v>137</v>
      </c>
    </row>
    <row r="17" s="4" customFormat="1" hidden="1" spans="1:9">
      <c r="A17" s="4">
        <v>17030980180</v>
      </c>
      <c r="B17" s="5">
        <v>44557</v>
      </c>
      <c r="C17" s="5">
        <v>44558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17034464401</v>
      </c>
      <c r="B18" s="5">
        <v>44557</v>
      </c>
      <c r="C18" s="5">
        <v>44558</v>
      </c>
      <c r="D18" s="4">
        <v>77</v>
      </c>
      <c r="E18" s="4" t="str">
        <f>VLOOKUP(A18,HOP!A:L,12,0)</f>
        <v>77.00</v>
      </c>
      <c r="F18" s="4" t="str">
        <f>VLOOKUP(A18,HOP!A:C,3,0)</f>
        <v>2351725</v>
      </c>
      <c r="G18" s="4">
        <f t="shared" si="0"/>
        <v>0</v>
      </c>
      <c r="H18" s="4" t="str">
        <f t="shared" si="1"/>
        <v>，2351725</v>
      </c>
      <c r="I18" s="4" t="str">
        <f>VLOOKUP(A18,HOP!A:T,20,0)</f>
        <v>直连</v>
      </c>
    </row>
    <row r="19" s="4" customFormat="1" hidden="1" spans="1:9">
      <c r="A19" s="4">
        <v>17038637275</v>
      </c>
      <c r="B19" s="5">
        <v>44557</v>
      </c>
      <c r="C19" s="5">
        <v>44558</v>
      </c>
      <c r="D19" s="4">
        <v>49</v>
      </c>
      <c r="E19" s="4" t="str">
        <f>VLOOKUP(A19,HOP!A:L,12,0)</f>
        <v>49.00</v>
      </c>
      <c r="F19" s="4" t="str">
        <f>VLOOKUP(A19,HOP!A:C,3,0)</f>
        <v>2352710</v>
      </c>
      <c r="G19" s="4">
        <f t="shared" si="0"/>
        <v>0</v>
      </c>
      <c r="H19" s="4" t="str">
        <f t="shared" si="1"/>
        <v>，2352710</v>
      </c>
      <c r="I19" s="4" t="str">
        <f>VLOOKUP(A19,HOP!A:T,20,0)</f>
        <v>直连</v>
      </c>
    </row>
    <row r="20" s="4" customFormat="1" hidden="1" spans="1:9">
      <c r="A20" s="4">
        <v>17040151930</v>
      </c>
      <c r="B20" s="5">
        <v>44557</v>
      </c>
      <c r="C20" s="5">
        <v>44558</v>
      </c>
      <c r="D20" s="4">
        <v>61</v>
      </c>
      <c r="E20" s="4" t="str">
        <f>VLOOKUP(A20,HOP!A:L,12,0)</f>
        <v>61.00</v>
      </c>
      <c r="F20" s="4" t="str">
        <f>VLOOKUP(A20,HOP!A:C,3,0)</f>
        <v>2353400</v>
      </c>
      <c r="G20" s="4">
        <f t="shared" si="0"/>
        <v>0</v>
      </c>
      <c r="H20" s="4" t="str">
        <f t="shared" si="1"/>
        <v>，2353400</v>
      </c>
      <c r="I20" s="4" t="str">
        <f>VLOOKUP(A20,HOP!A:T,20,0)</f>
        <v>直连</v>
      </c>
    </row>
    <row r="21" s="4" customFormat="1" hidden="1" spans="1:9">
      <c r="A21" s="4">
        <v>17040659896</v>
      </c>
      <c r="B21" s="5">
        <v>44556</v>
      </c>
      <c r="C21" s="5">
        <v>44558</v>
      </c>
      <c r="D21" s="4">
        <v>224</v>
      </c>
      <c r="E21" s="4" t="str">
        <f>VLOOKUP(A21,HOP!A:L,12,0)</f>
        <v>224.00</v>
      </c>
      <c r="F21" s="4" t="str">
        <f>VLOOKUP(A21,HOP!A:C,3,0)</f>
        <v>2353556</v>
      </c>
      <c r="G21" s="4">
        <f t="shared" si="0"/>
        <v>0</v>
      </c>
      <c r="H21" s="4" t="str">
        <f t="shared" si="1"/>
        <v>，2353556</v>
      </c>
      <c r="I21" s="4" t="str">
        <f>VLOOKUP(A21,HOP!A:T,20,0)</f>
        <v>直连</v>
      </c>
    </row>
    <row r="22" s="4" customFormat="1" hidden="1" spans="1:9">
      <c r="A22" s="4">
        <v>17040914375</v>
      </c>
      <c r="B22" s="5">
        <v>44557</v>
      </c>
      <c r="C22" s="5">
        <v>44558</v>
      </c>
      <c r="D22" s="4">
        <v>188</v>
      </c>
      <c r="E22" s="4" t="str">
        <f>VLOOKUP(A22,HOP!A:L,12,0)</f>
        <v>188.00</v>
      </c>
      <c r="F22" s="4" t="str">
        <f>VLOOKUP(A22,HOP!A:C,3,0)</f>
        <v>2353708</v>
      </c>
      <c r="G22" s="4">
        <f t="shared" si="0"/>
        <v>0</v>
      </c>
      <c r="H22" s="4" t="str">
        <f t="shared" si="1"/>
        <v>，2353708</v>
      </c>
      <c r="I22" s="4" t="str">
        <f>VLOOKUP(A22,HOP!A:T,20,0)</f>
        <v>直连</v>
      </c>
    </row>
    <row r="23" s="4" customFormat="1" hidden="1" spans="1:9">
      <c r="A23" s="4">
        <v>17046727550</v>
      </c>
      <c r="B23" s="5">
        <v>44557</v>
      </c>
      <c r="C23" s="5">
        <v>44558</v>
      </c>
      <c r="D23" s="4">
        <v>88</v>
      </c>
      <c r="E23" s="4" t="str">
        <f>VLOOKUP(A23,HOP!A:L,12,0)</f>
        <v>88.00</v>
      </c>
      <c r="F23" s="4" t="str">
        <f>VLOOKUP(A23,HOP!A:C,3,0)</f>
        <v>2355450</v>
      </c>
      <c r="G23" s="4">
        <f t="shared" si="0"/>
        <v>0</v>
      </c>
      <c r="H23" s="4" t="str">
        <f t="shared" si="1"/>
        <v>，2355450</v>
      </c>
      <c r="I23" s="4" t="str">
        <f>VLOOKUP(A23,HOP!A:T,20,0)</f>
        <v>直连</v>
      </c>
    </row>
    <row r="24" s="4" customFormat="1" hidden="1" spans="1:9">
      <c r="A24" s="4">
        <v>17050052321</v>
      </c>
      <c r="B24" s="5">
        <v>44555</v>
      </c>
      <c r="C24" s="5">
        <v>44558</v>
      </c>
      <c r="D24" s="4">
        <v>691</v>
      </c>
      <c r="E24" s="4" t="str">
        <f>VLOOKUP(A24,HOP!A:L,12,0)</f>
        <v>691.00</v>
      </c>
      <c r="F24" s="4" t="str">
        <f>VLOOKUP(A24,HOP!A:C,3,0)</f>
        <v>2355891</v>
      </c>
      <c r="G24" s="4">
        <f t="shared" si="0"/>
        <v>0</v>
      </c>
      <c r="H24" s="4" t="str">
        <f t="shared" si="1"/>
        <v>，2355891</v>
      </c>
      <c r="I24" s="4" t="str">
        <f>VLOOKUP(A24,HOP!A:T,20,0)</f>
        <v>直连</v>
      </c>
    </row>
    <row r="25" s="4" customFormat="1" hidden="1" spans="1:9">
      <c r="A25" s="4">
        <v>17050149771</v>
      </c>
      <c r="B25" s="5">
        <v>44557</v>
      </c>
      <c r="C25" s="5">
        <v>44558</v>
      </c>
      <c r="D25" s="4">
        <v>60</v>
      </c>
      <c r="E25" s="4" t="str">
        <f>VLOOKUP(A25,HOP!A:L,12,0)</f>
        <v>60.00</v>
      </c>
      <c r="F25" s="4" t="str">
        <f>VLOOKUP(A25,HOP!A:C,3,0)</f>
        <v>2355924</v>
      </c>
      <c r="G25" s="4">
        <f t="shared" si="0"/>
        <v>0</v>
      </c>
      <c r="H25" s="4" t="str">
        <f t="shared" si="1"/>
        <v>，2355924</v>
      </c>
      <c r="I25" s="4" t="str">
        <f>VLOOKUP(A25,HOP!A:T,20,0)</f>
        <v>直连</v>
      </c>
    </row>
    <row r="26" s="4" customFormat="1" hidden="1" spans="1:9">
      <c r="A26" s="4">
        <v>17052690877</v>
      </c>
      <c r="B26" s="5">
        <v>44557</v>
      </c>
      <c r="C26" s="5">
        <v>44558</v>
      </c>
      <c r="D26" s="4">
        <v>60</v>
      </c>
      <c r="E26" s="4" t="str">
        <f>VLOOKUP(A26,HOP!A:L,12,0)</f>
        <v>60.00</v>
      </c>
      <c r="F26" s="4" t="str">
        <f>VLOOKUP(A26,HOP!A:C,3,0)</f>
        <v>2356792</v>
      </c>
      <c r="G26" s="4">
        <f t="shared" si="0"/>
        <v>0</v>
      </c>
      <c r="H26" s="4" t="str">
        <f t="shared" si="1"/>
        <v>，2356792</v>
      </c>
      <c r="I26" s="4" t="str">
        <f>VLOOKUP(A26,HOP!A:T,20,0)</f>
        <v>直连</v>
      </c>
    </row>
    <row r="27" s="4" customFormat="1" hidden="1" spans="1:9">
      <c r="A27" s="4">
        <v>17058100249</v>
      </c>
      <c r="B27" s="5">
        <v>44557</v>
      </c>
      <c r="C27" s="5">
        <v>44558</v>
      </c>
      <c r="D27" s="4">
        <v>66</v>
      </c>
      <c r="E27" s="4" t="str">
        <f>VLOOKUP(A27,HOP!A:L,12,0)</f>
        <v>66.00</v>
      </c>
      <c r="F27" s="4" t="str">
        <f>VLOOKUP(A27,HOP!A:C,3,0)</f>
        <v>2357745</v>
      </c>
      <c r="G27" s="4">
        <f t="shared" si="0"/>
        <v>0</v>
      </c>
      <c r="H27" s="4" t="str">
        <f t="shared" si="1"/>
        <v>，2357745</v>
      </c>
      <c r="I27" s="4" t="str">
        <f>VLOOKUP(A27,HOP!A:T,20,0)</f>
        <v>直连</v>
      </c>
    </row>
    <row r="28" s="4" customFormat="1" hidden="1" spans="1:9">
      <c r="A28" s="4">
        <v>17058563523</v>
      </c>
      <c r="B28" s="5">
        <v>44557</v>
      </c>
      <c r="C28" s="5">
        <v>44558</v>
      </c>
      <c r="D28" s="4">
        <v>83</v>
      </c>
      <c r="E28" s="4" t="str">
        <f>VLOOKUP(A28,HOP!A:L,12,0)</f>
        <v>83.00</v>
      </c>
      <c r="F28" s="4" t="str">
        <f>VLOOKUP(A28,HOP!A:C,3,0)</f>
        <v>2357842</v>
      </c>
      <c r="G28" s="4">
        <f t="shared" si="0"/>
        <v>0</v>
      </c>
      <c r="H28" s="4" t="str">
        <f t="shared" si="1"/>
        <v>，2357842</v>
      </c>
      <c r="I28" s="4" t="str">
        <f>VLOOKUP(A28,HOP!A:T,20,0)</f>
        <v>直连</v>
      </c>
    </row>
    <row r="29" s="4" customFormat="1" hidden="1" spans="1:9">
      <c r="A29" s="4">
        <v>17058585763</v>
      </c>
      <c r="B29" s="5">
        <v>44557</v>
      </c>
      <c r="C29" s="5">
        <v>44558</v>
      </c>
      <c r="D29" s="4">
        <v>55</v>
      </c>
      <c r="E29" s="4" t="str">
        <f>VLOOKUP(A29,HOP!A:L,12,0)</f>
        <v>55.00</v>
      </c>
      <c r="F29" s="4" t="str">
        <f>VLOOKUP(A29,HOP!A:C,3,0)</f>
        <v>2357859</v>
      </c>
      <c r="G29" s="4">
        <f t="shared" si="0"/>
        <v>0</v>
      </c>
      <c r="H29" s="4" t="str">
        <f t="shared" si="1"/>
        <v>，2357859</v>
      </c>
      <c r="I29" s="4" t="str">
        <f>VLOOKUP(A29,HOP!A:T,20,0)</f>
        <v>直连</v>
      </c>
    </row>
    <row r="30" s="4" customFormat="1" hidden="1" spans="1:9">
      <c r="A30" s="4">
        <v>17058612190</v>
      </c>
      <c r="B30" s="5">
        <v>44557</v>
      </c>
      <c r="C30" s="5">
        <v>44558</v>
      </c>
      <c r="D30" s="4">
        <v>0</v>
      </c>
      <c r="E30" s="4" t="str">
        <f>VLOOKUP(A30,HOP!A:L,12,0)</f>
        <v>0.00</v>
      </c>
      <c r="F30" s="4" t="str">
        <f>VLOOKUP(A30,HOP!A:C,3,0)</f>
        <v>2357878</v>
      </c>
      <c r="G30" s="4">
        <f t="shared" si="0"/>
        <v>0</v>
      </c>
      <c r="H30" s="4" t="str">
        <f t="shared" si="1"/>
        <v>，2357878</v>
      </c>
      <c r="I30" s="4" t="str">
        <f>VLOOKUP(A30,HOP!A:T,20,0)</f>
        <v>直连</v>
      </c>
    </row>
    <row r="31" s="4" customFormat="1" hidden="1" spans="1:9">
      <c r="A31" s="4">
        <v>17062878210</v>
      </c>
      <c r="B31" s="5">
        <v>44557</v>
      </c>
      <c r="C31" s="5">
        <v>44558</v>
      </c>
      <c r="D31" s="4">
        <v>96</v>
      </c>
      <c r="E31" s="4" t="str">
        <f>VLOOKUP(A31,HOP!A:L,12,0)</f>
        <v>96.00</v>
      </c>
      <c r="F31" s="4" t="str">
        <f>VLOOKUP(A31,HOP!A:C,3,0)</f>
        <v>2358696</v>
      </c>
      <c r="G31" s="4">
        <f t="shared" si="0"/>
        <v>0</v>
      </c>
      <c r="H31" s="4" t="str">
        <f t="shared" si="1"/>
        <v>，2358696</v>
      </c>
      <c r="I31" s="4" t="str">
        <f>VLOOKUP(A31,HOP!A:T,20,0)</f>
        <v>直连</v>
      </c>
    </row>
    <row r="32" s="4" customFormat="1" hidden="1" spans="1:9">
      <c r="A32" s="4">
        <v>17062936121</v>
      </c>
      <c r="B32" s="5">
        <v>44557</v>
      </c>
      <c r="C32" s="5">
        <v>44558</v>
      </c>
      <c r="D32" s="4">
        <v>230</v>
      </c>
      <c r="E32" s="4" t="str">
        <f>VLOOKUP(A32,HOP!A:L,12,0)</f>
        <v>230.00</v>
      </c>
      <c r="F32" s="4" t="str">
        <f>VLOOKUP(A32,HOP!A:C,3,0)</f>
        <v>2358734</v>
      </c>
      <c r="G32" s="4">
        <f t="shared" si="0"/>
        <v>0</v>
      </c>
      <c r="H32" s="4" t="str">
        <f t="shared" si="1"/>
        <v>，2358734</v>
      </c>
      <c r="I32" s="4" t="str">
        <f>VLOOKUP(A32,HOP!A:T,20,0)</f>
        <v>直连</v>
      </c>
    </row>
    <row r="33" s="4" customFormat="1" hidden="1" spans="1:9">
      <c r="A33" s="4">
        <v>17063560442</v>
      </c>
      <c r="B33" s="5">
        <v>44557</v>
      </c>
      <c r="C33" s="5">
        <v>44558</v>
      </c>
      <c r="D33" s="4">
        <v>23</v>
      </c>
      <c r="E33" s="4" t="str">
        <f>VLOOKUP(A33,HOP!A:L,12,0)</f>
        <v>23.00</v>
      </c>
      <c r="F33" s="4" t="str">
        <f>VLOOKUP(A33,HOP!A:C,3,0)</f>
        <v>2359111</v>
      </c>
      <c r="G33" s="4">
        <f t="shared" si="0"/>
        <v>0</v>
      </c>
      <c r="H33" s="4" t="str">
        <f t="shared" si="1"/>
        <v>，2359111</v>
      </c>
      <c r="I33" s="4" t="str">
        <f>VLOOKUP(A33,HOP!A:T,20,0)</f>
        <v>直连</v>
      </c>
    </row>
    <row r="35" spans="4:4">
      <c r="D35" s="4">
        <f>SUM(D2:D34)</f>
        <v>5069</v>
      </c>
    </row>
    <row r="38" spans="1:5">
      <c r="A38" s="4" t="s">
        <v>138</v>
      </c>
      <c r="D38" s="4">
        <v>5343</v>
      </c>
      <c r="E38" s="4">
        <v>41666.74</v>
      </c>
    </row>
    <row r="39" spans="1:5">
      <c r="A39" s="4" t="s">
        <v>139</v>
      </c>
      <c r="D39" s="4">
        <v>-274</v>
      </c>
      <c r="E39" s="4">
        <v>-2136.75</v>
      </c>
    </row>
    <row r="40" spans="1:5">
      <c r="A40" s="4" t="s">
        <v>140</v>
      </c>
      <c r="D40" s="4">
        <f>SUBTOTAL(9,D38:D39)</f>
        <v>5069</v>
      </c>
      <c r="E40" s="4">
        <f>SUBTOTAL(9,E38:E39)</f>
        <v>39529.99</v>
      </c>
    </row>
    <row r="41" spans="1:1">
      <c r="A41" s="4" t="s">
        <v>141</v>
      </c>
    </row>
  </sheetData>
  <autoFilter ref="A1:XFD41">
    <filterColumn colId="3">
      <filters blank="1">
        <filter val="90"/>
        <filter val="691"/>
        <filter val="52"/>
        <filter val="55"/>
        <filter val="96"/>
        <filter val="119"/>
        <filter val="60"/>
        <filter val="61"/>
        <filter val="23"/>
        <filter val="224"/>
        <filter val="364"/>
        <filter val="66"/>
        <filter val="728"/>
        <filter val="5069"/>
        <filter val="130"/>
        <filter val="230"/>
        <filter val="-274"/>
        <filter val="77"/>
        <filter val="837"/>
        <filter val="139"/>
        <filter val="100"/>
        <filter val="83"/>
        <filter val="144"/>
        <filter val="48"/>
        <filter val="88"/>
        <filter val="188"/>
        <filter val="49"/>
        <filter val="48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</row>
    <row r="2" s="1" customFormat="1" spans="1:20">
      <c r="A2" s="3">
        <v>17063560442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29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</row>
    <row r="3" s="1" customFormat="1" spans="1:20">
      <c r="A3" s="3">
        <v>17062936121</v>
      </c>
      <c r="B3" s="1" t="s">
        <v>159</v>
      </c>
      <c r="C3" s="1" t="s">
        <v>174</v>
      </c>
      <c r="D3" s="1" t="s">
        <v>175</v>
      </c>
      <c r="E3" s="1" t="s">
        <v>176</v>
      </c>
      <c r="F3" s="1" t="s">
        <v>159</v>
      </c>
      <c r="G3" s="1" t="s">
        <v>163</v>
      </c>
      <c r="H3" s="1" t="s">
        <v>164</v>
      </c>
      <c r="I3" s="1" t="s">
        <v>177</v>
      </c>
      <c r="J3" s="1" t="s">
        <v>29</v>
      </c>
      <c r="K3" s="1" t="s">
        <v>178</v>
      </c>
      <c r="L3" s="1" t="s">
        <v>178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179</v>
      </c>
      <c r="R3" s="1" t="s">
        <v>171</v>
      </c>
      <c r="S3" s="1" t="s">
        <v>172</v>
      </c>
      <c r="T3" s="1" t="s">
        <v>173</v>
      </c>
    </row>
    <row r="4" s="1" customFormat="1" spans="1:20">
      <c r="A4" s="3">
        <v>17062878210</v>
      </c>
      <c r="B4" s="1" t="s">
        <v>159</v>
      </c>
      <c r="C4" s="1" t="s">
        <v>180</v>
      </c>
      <c r="D4" s="1" t="s">
        <v>181</v>
      </c>
      <c r="E4" s="1" t="s">
        <v>182</v>
      </c>
      <c r="F4" s="1" t="s">
        <v>159</v>
      </c>
      <c r="G4" s="1" t="s">
        <v>163</v>
      </c>
      <c r="H4" s="1" t="s">
        <v>164</v>
      </c>
      <c r="I4" s="1" t="s">
        <v>183</v>
      </c>
      <c r="J4" s="1" t="s">
        <v>29</v>
      </c>
      <c r="K4" s="1" t="s">
        <v>184</v>
      </c>
      <c r="L4" s="1" t="s">
        <v>184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185</v>
      </c>
      <c r="R4" s="1" t="s">
        <v>171</v>
      </c>
      <c r="S4" s="1" t="s">
        <v>172</v>
      </c>
      <c r="T4" s="1" t="s">
        <v>173</v>
      </c>
    </row>
    <row r="5" s="1" customFormat="1" spans="1:20">
      <c r="A5" s="3">
        <v>17058612190</v>
      </c>
      <c r="B5" s="1" t="s">
        <v>159</v>
      </c>
      <c r="C5" s="1" t="s">
        <v>186</v>
      </c>
      <c r="D5" s="1" t="s">
        <v>187</v>
      </c>
      <c r="E5" s="1" t="s">
        <v>188</v>
      </c>
      <c r="F5" s="1" t="s">
        <v>159</v>
      </c>
      <c r="G5" s="1" t="s">
        <v>163</v>
      </c>
      <c r="H5" s="1" t="s">
        <v>164</v>
      </c>
      <c r="I5" s="1" t="s">
        <v>189</v>
      </c>
      <c r="J5" s="1" t="s">
        <v>29</v>
      </c>
      <c r="K5" s="1" t="s">
        <v>190</v>
      </c>
      <c r="L5" s="1" t="s">
        <v>168</v>
      </c>
      <c r="M5" s="1" t="s">
        <v>191</v>
      </c>
      <c r="N5" s="1" t="s">
        <v>192</v>
      </c>
      <c r="O5" s="1" t="s">
        <v>168</v>
      </c>
      <c r="P5" s="1" t="s">
        <v>169</v>
      </c>
      <c r="Q5" s="1" t="s">
        <v>193</v>
      </c>
      <c r="R5" s="1" t="s">
        <v>171</v>
      </c>
      <c r="S5" s="1" t="s">
        <v>172</v>
      </c>
      <c r="T5" s="1" t="s">
        <v>173</v>
      </c>
    </row>
    <row r="6" s="1" customFormat="1" spans="1:20">
      <c r="A6" s="3">
        <v>17058585763</v>
      </c>
      <c r="B6" s="1" t="s">
        <v>159</v>
      </c>
      <c r="C6" s="1" t="s">
        <v>194</v>
      </c>
      <c r="D6" s="1" t="s">
        <v>195</v>
      </c>
      <c r="E6" s="1" t="s">
        <v>196</v>
      </c>
      <c r="F6" s="1" t="s">
        <v>159</v>
      </c>
      <c r="G6" s="1" t="s">
        <v>163</v>
      </c>
      <c r="H6" s="1" t="s">
        <v>164</v>
      </c>
      <c r="I6" s="1" t="s">
        <v>197</v>
      </c>
      <c r="J6" s="1" t="s">
        <v>29</v>
      </c>
      <c r="K6" s="1" t="s">
        <v>198</v>
      </c>
      <c r="L6" s="1" t="s">
        <v>198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199</v>
      </c>
      <c r="R6" s="1" t="s">
        <v>171</v>
      </c>
      <c r="S6" s="1" t="s">
        <v>172</v>
      </c>
      <c r="T6" s="1" t="s">
        <v>173</v>
      </c>
    </row>
    <row r="7" s="1" customFormat="1" spans="1:20">
      <c r="A7" s="3">
        <v>17058563523</v>
      </c>
      <c r="B7" s="1" t="s">
        <v>159</v>
      </c>
      <c r="C7" s="1" t="s">
        <v>200</v>
      </c>
      <c r="D7" s="1" t="s">
        <v>201</v>
      </c>
      <c r="E7" s="1" t="s">
        <v>202</v>
      </c>
      <c r="F7" s="1" t="s">
        <v>159</v>
      </c>
      <c r="G7" s="1" t="s">
        <v>163</v>
      </c>
      <c r="H7" s="1" t="s">
        <v>164</v>
      </c>
      <c r="I7" s="1" t="s">
        <v>203</v>
      </c>
      <c r="J7" s="1" t="s">
        <v>29</v>
      </c>
      <c r="K7" s="1" t="s">
        <v>204</v>
      </c>
      <c r="L7" s="1" t="s">
        <v>204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205</v>
      </c>
      <c r="R7" s="1" t="s">
        <v>171</v>
      </c>
      <c r="S7" s="1" t="s">
        <v>172</v>
      </c>
      <c r="T7" s="1" t="s">
        <v>173</v>
      </c>
    </row>
    <row r="8" s="1" customFormat="1" spans="1:20">
      <c r="A8" s="3">
        <v>17058100249</v>
      </c>
      <c r="B8" s="1" t="s">
        <v>206</v>
      </c>
      <c r="C8" s="1" t="s">
        <v>207</v>
      </c>
      <c r="D8" s="1" t="s">
        <v>208</v>
      </c>
      <c r="E8" s="1" t="s">
        <v>209</v>
      </c>
      <c r="F8" s="1" t="s">
        <v>159</v>
      </c>
      <c r="G8" s="1" t="s">
        <v>163</v>
      </c>
      <c r="H8" s="1" t="s">
        <v>164</v>
      </c>
      <c r="I8" s="1" t="s">
        <v>210</v>
      </c>
      <c r="J8" s="1" t="s">
        <v>29</v>
      </c>
      <c r="K8" s="1" t="s">
        <v>211</v>
      </c>
      <c r="L8" s="1" t="s">
        <v>211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212</v>
      </c>
      <c r="R8" s="1" t="s">
        <v>171</v>
      </c>
      <c r="S8" s="1" t="s">
        <v>172</v>
      </c>
      <c r="T8" s="1" t="s">
        <v>173</v>
      </c>
    </row>
    <row r="9" s="1" customFormat="1" spans="1:20">
      <c r="A9" s="3">
        <v>17052690877</v>
      </c>
      <c r="B9" s="1" t="s">
        <v>206</v>
      </c>
      <c r="C9" s="1" t="s">
        <v>213</v>
      </c>
      <c r="D9" s="1" t="s">
        <v>214</v>
      </c>
      <c r="E9" s="1" t="s">
        <v>215</v>
      </c>
      <c r="F9" s="1" t="s">
        <v>159</v>
      </c>
      <c r="G9" s="1" t="s">
        <v>163</v>
      </c>
      <c r="H9" s="1" t="s">
        <v>164</v>
      </c>
      <c r="I9" s="1" t="s">
        <v>216</v>
      </c>
      <c r="J9" s="1" t="s">
        <v>29</v>
      </c>
      <c r="K9" s="1" t="s">
        <v>217</v>
      </c>
      <c r="L9" s="1" t="s">
        <v>217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218</v>
      </c>
      <c r="R9" s="1" t="s">
        <v>171</v>
      </c>
      <c r="S9" s="1" t="s">
        <v>172</v>
      </c>
      <c r="T9" s="1" t="s">
        <v>173</v>
      </c>
    </row>
    <row r="10" s="1" customFormat="1" spans="1:20">
      <c r="A10" s="3">
        <v>17050149771</v>
      </c>
      <c r="B10" s="1" t="s">
        <v>219</v>
      </c>
      <c r="C10" s="1" t="s">
        <v>220</v>
      </c>
      <c r="D10" s="1" t="s">
        <v>221</v>
      </c>
      <c r="E10" s="1" t="s">
        <v>222</v>
      </c>
      <c r="F10" s="1" t="s">
        <v>159</v>
      </c>
      <c r="G10" s="1" t="s">
        <v>163</v>
      </c>
      <c r="H10" s="1" t="s">
        <v>164</v>
      </c>
      <c r="I10" s="1" t="s">
        <v>216</v>
      </c>
      <c r="J10" s="1" t="s">
        <v>29</v>
      </c>
      <c r="K10" s="1" t="s">
        <v>217</v>
      </c>
      <c r="L10" s="1" t="s">
        <v>217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223</v>
      </c>
      <c r="R10" s="1" t="s">
        <v>171</v>
      </c>
      <c r="S10" s="1" t="s">
        <v>172</v>
      </c>
      <c r="T10" s="1" t="s">
        <v>173</v>
      </c>
    </row>
    <row r="11" s="1" customFormat="1" spans="1:20">
      <c r="A11" s="3">
        <v>17050052321</v>
      </c>
      <c r="B11" s="1" t="s">
        <v>219</v>
      </c>
      <c r="C11" s="1" t="s">
        <v>224</v>
      </c>
      <c r="D11" s="1" t="s">
        <v>225</v>
      </c>
      <c r="E11" s="1" t="s">
        <v>226</v>
      </c>
      <c r="F11" s="1" t="s">
        <v>219</v>
      </c>
      <c r="G11" s="1" t="s">
        <v>163</v>
      </c>
      <c r="H11" s="1" t="s">
        <v>164</v>
      </c>
      <c r="I11" s="1" t="s">
        <v>227</v>
      </c>
      <c r="J11" s="1" t="s">
        <v>29</v>
      </c>
      <c r="K11" s="1" t="s">
        <v>228</v>
      </c>
      <c r="L11" s="1" t="s">
        <v>228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229</v>
      </c>
      <c r="R11" s="1" t="s">
        <v>171</v>
      </c>
      <c r="S11" s="1" t="s">
        <v>172</v>
      </c>
      <c r="T11" s="1" t="s">
        <v>173</v>
      </c>
    </row>
    <row r="12" s="1" customFormat="1" spans="1:20">
      <c r="A12" s="3">
        <v>17046727550</v>
      </c>
      <c r="B12" s="1" t="s">
        <v>219</v>
      </c>
      <c r="C12" s="1" t="s">
        <v>230</v>
      </c>
      <c r="D12" s="1" t="s">
        <v>231</v>
      </c>
      <c r="E12" s="1" t="s">
        <v>232</v>
      </c>
      <c r="F12" s="1" t="s">
        <v>159</v>
      </c>
      <c r="G12" s="1" t="s">
        <v>163</v>
      </c>
      <c r="H12" s="1" t="s">
        <v>164</v>
      </c>
      <c r="I12" s="1" t="s">
        <v>233</v>
      </c>
      <c r="J12" s="1" t="s">
        <v>29</v>
      </c>
      <c r="K12" s="1" t="s">
        <v>234</v>
      </c>
      <c r="L12" s="1" t="s">
        <v>234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235</v>
      </c>
      <c r="R12" s="1" t="s">
        <v>171</v>
      </c>
      <c r="S12" s="1" t="s">
        <v>172</v>
      </c>
      <c r="T12" s="1" t="s">
        <v>173</v>
      </c>
    </row>
    <row r="13" s="1" customFormat="1" spans="1:20">
      <c r="A13" s="3">
        <v>17040914375</v>
      </c>
      <c r="B13" s="1" t="s">
        <v>236</v>
      </c>
      <c r="C13" s="1" t="s">
        <v>237</v>
      </c>
      <c r="D13" s="1" t="s">
        <v>238</v>
      </c>
      <c r="E13" s="1" t="s">
        <v>239</v>
      </c>
      <c r="F13" s="1" t="s">
        <v>159</v>
      </c>
      <c r="G13" s="1" t="s">
        <v>163</v>
      </c>
      <c r="H13" s="1" t="s">
        <v>164</v>
      </c>
      <c r="I13" s="1" t="s">
        <v>240</v>
      </c>
      <c r="J13" s="1" t="s">
        <v>29</v>
      </c>
      <c r="K13" s="1" t="s">
        <v>241</v>
      </c>
      <c r="L13" s="1" t="s">
        <v>241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242</v>
      </c>
      <c r="R13" s="1" t="s">
        <v>171</v>
      </c>
      <c r="S13" s="1" t="s">
        <v>172</v>
      </c>
      <c r="T13" s="1" t="s">
        <v>173</v>
      </c>
    </row>
    <row r="14" s="1" customFormat="1" spans="1:20">
      <c r="A14" s="3">
        <v>17040659896</v>
      </c>
      <c r="B14" s="1" t="s">
        <v>236</v>
      </c>
      <c r="C14" s="1" t="s">
        <v>243</v>
      </c>
      <c r="D14" s="1" t="s">
        <v>244</v>
      </c>
      <c r="E14" s="1" t="s">
        <v>245</v>
      </c>
      <c r="F14" s="1" t="s">
        <v>206</v>
      </c>
      <c r="G14" s="1" t="s">
        <v>163</v>
      </c>
      <c r="H14" s="1" t="s">
        <v>164</v>
      </c>
      <c r="I14" s="1" t="s">
        <v>246</v>
      </c>
      <c r="J14" s="1" t="s">
        <v>29</v>
      </c>
      <c r="K14" s="1" t="s">
        <v>247</v>
      </c>
      <c r="L14" s="1" t="s">
        <v>247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248</v>
      </c>
      <c r="R14" s="1" t="s">
        <v>171</v>
      </c>
      <c r="S14" s="1" t="s">
        <v>172</v>
      </c>
      <c r="T14" s="1" t="s">
        <v>173</v>
      </c>
    </row>
    <row r="15" s="1" customFormat="1" spans="1:20">
      <c r="A15" s="3">
        <v>17040151930</v>
      </c>
      <c r="B15" s="1" t="s">
        <v>249</v>
      </c>
      <c r="C15" s="1" t="s">
        <v>250</v>
      </c>
      <c r="D15" s="1" t="s">
        <v>251</v>
      </c>
      <c r="E15" s="1" t="s">
        <v>252</v>
      </c>
      <c r="F15" s="1" t="s">
        <v>159</v>
      </c>
      <c r="G15" s="1" t="s">
        <v>163</v>
      </c>
      <c r="H15" s="1" t="s">
        <v>164</v>
      </c>
      <c r="I15" s="1" t="s">
        <v>253</v>
      </c>
      <c r="J15" s="1" t="s">
        <v>29</v>
      </c>
      <c r="K15" s="1" t="s">
        <v>254</v>
      </c>
      <c r="L15" s="1" t="s">
        <v>254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255</v>
      </c>
      <c r="R15" s="1" t="s">
        <v>171</v>
      </c>
      <c r="S15" s="1" t="s">
        <v>172</v>
      </c>
      <c r="T15" s="1" t="s">
        <v>173</v>
      </c>
    </row>
    <row r="16" s="1" customFormat="1" spans="1:20">
      <c r="A16" s="3">
        <v>17038637275</v>
      </c>
      <c r="B16" s="1" t="s">
        <v>249</v>
      </c>
      <c r="C16" s="1" t="s">
        <v>256</v>
      </c>
      <c r="D16" s="1" t="s">
        <v>257</v>
      </c>
      <c r="E16" s="1" t="s">
        <v>258</v>
      </c>
      <c r="F16" s="1" t="s">
        <v>159</v>
      </c>
      <c r="G16" s="1" t="s">
        <v>163</v>
      </c>
      <c r="H16" s="1" t="s">
        <v>164</v>
      </c>
      <c r="I16" s="1" t="s">
        <v>259</v>
      </c>
      <c r="J16" s="1" t="s">
        <v>29</v>
      </c>
      <c r="K16" s="1" t="s">
        <v>260</v>
      </c>
      <c r="L16" s="1" t="s">
        <v>260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261</v>
      </c>
      <c r="R16" s="1" t="s">
        <v>171</v>
      </c>
      <c r="S16" s="1" t="s">
        <v>172</v>
      </c>
      <c r="T16" s="1" t="s">
        <v>173</v>
      </c>
    </row>
    <row r="17" s="1" customFormat="1" spans="1:20">
      <c r="A17" s="3">
        <v>17034464401</v>
      </c>
      <c r="B17" s="1" t="s">
        <v>249</v>
      </c>
      <c r="C17" s="1" t="s">
        <v>262</v>
      </c>
      <c r="D17" s="1" t="s">
        <v>263</v>
      </c>
      <c r="E17" s="1" t="s">
        <v>264</v>
      </c>
      <c r="F17" s="1" t="s">
        <v>159</v>
      </c>
      <c r="G17" s="1" t="s">
        <v>163</v>
      </c>
      <c r="H17" s="1" t="s">
        <v>164</v>
      </c>
      <c r="I17" s="1" t="s">
        <v>265</v>
      </c>
      <c r="J17" s="1" t="s">
        <v>29</v>
      </c>
      <c r="K17" s="1" t="s">
        <v>266</v>
      </c>
      <c r="L17" s="1" t="s">
        <v>266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267</v>
      </c>
      <c r="R17" s="1" t="s">
        <v>171</v>
      </c>
      <c r="S17" s="1" t="s">
        <v>172</v>
      </c>
      <c r="T17" s="1" t="s">
        <v>173</v>
      </c>
    </row>
    <row r="18" s="1" customFormat="1" spans="1:20">
      <c r="A18" s="3">
        <v>16995516809</v>
      </c>
      <c r="B18" s="1" t="s">
        <v>268</v>
      </c>
      <c r="C18" s="1" t="s">
        <v>269</v>
      </c>
      <c r="D18" s="1" t="s">
        <v>270</v>
      </c>
      <c r="E18" s="1" t="s">
        <v>271</v>
      </c>
      <c r="F18" s="1" t="s">
        <v>159</v>
      </c>
      <c r="G18" s="1" t="s">
        <v>163</v>
      </c>
      <c r="H18" s="1" t="s">
        <v>164</v>
      </c>
      <c r="I18" s="1" t="s">
        <v>272</v>
      </c>
      <c r="J18" s="1" t="s">
        <v>29</v>
      </c>
      <c r="K18" s="1" t="s">
        <v>273</v>
      </c>
      <c r="L18" s="1" t="s">
        <v>273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274</v>
      </c>
      <c r="R18" s="1" t="s">
        <v>171</v>
      </c>
      <c r="S18" s="1" t="s">
        <v>172</v>
      </c>
      <c r="T18" s="1" t="s">
        <v>173</v>
      </c>
    </row>
    <row r="19" s="1" customFormat="1" spans="1:20">
      <c r="A19" s="3">
        <v>16974728177</v>
      </c>
      <c r="B19" s="1" t="s">
        <v>275</v>
      </c>
      <c r="C19" s="1" t="s">
        <v>276</v>
      </c>
      <c r="D19" s="1" t="s">
        <v>277</v>
      </c>
      <c r="E19" s="1" t="s">
        <v>278</v>
      </c>
      <c r="F19" s="1" t="s">
        <v>159</v>
      </c>
      <c r="G19" s="1" t="s">
        <v>163</v>
      </c>
      <c r="H19" s="1" t="s">
        <v>164</v>
      </c>
      <c r="I19" s="1" t="s">
        <v>279</v>
      </c>
      <c r="J19" s="1" t="s">
        <v>29</v>
      </c>
      <c r="K19" s="1" t="s">
        <v>280</v>
      </c>
      <c r="L19" s="1" t="s">
        <v>280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281</v>
      </c>
      <c r="R19" s="1" t="s">
        <v>171</v>
      </c>
      <c r="S19" s="1" t="s">
        <v>172</v>
      </c>
      <c r="T19" s="1" t="s">
        <v>173</v>
      </c>
    </row>
    <row r="20" s="1" customFormat="1" spans="1:20">
      <c r="A20" s="3">
        <v>16961109245</v>
      </c>
      <c r="B20" s="1" t="s">
        <v>282</v>
      </c>
      <c r="C20" s="1" t="s">
        <v>283</v>
      </c>
      <c r="D20" s="1" t="s">
        <v>284</v>
      </c>
      <c r="E20" s="1" t="s">
        <v>285</v>
      </c>
      <c r="F20" s="1" t="s">
        <v>236</v>
      </c>
      <c r="G20" s="1" t="s">
        <v>163</v>
      </c>
      <c r="H20" s="1" t="s">
        <v>164</v>
      </c>
      <c r="I20" s="1" t="s">
        <v>286</v>
      </c>
      <c r="J20" s="1" t="s">
        <v>29</v>
      </c>
      <c r="K20" s="1" t="s">
        <v>287</v>
      </c>
      <c r="L20" s="1" t="s">
        <v>287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288</v>
      </c>
      <c r="R20" s="1" t="s">
        <v>171</v>
      </c>
      <c r="S20" s="1" t="s">
        <v>172</v>
      </c>
      <c r="T20" s="1" t="s">
        <v>173</v>
      </c>
    </row>
    <row r="21" s="1" customFormat="1" spans="1:20">
      <c r="A21" s="3">
        <v>16941849469</v>
      </c>
      <c r="B21" s="1" t="s">
        <v>289</v>
      </c>
      <c r="C21" s="1" t="s">
        <v>290</v>
      </c>
      <c r="D21" s="1" t="s">
        <v>291</v>
      </c>
      <c r="E21" s="1" t="s">
        <v>292</v>
      </c>
      <c r="F21" s="1" t="s">
        <v>159</v>
      </c>
      <c r="G21" s="1" t="s">
        <v>163</v>
      </c>
      <c r="H21" s="1" t="s">
        <v>164</v>
      </c>
      <c r="I21" s="1" t="s">
        <v>293</v>
      </c>
      <c r="J21" s="1" t="s">
        <v>29</v>
      </c>
      <c r="K21" s="1" t="s">
        <v>294</v>
      </c>
      <c r="L21" s="1" t="s">
        <v>294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295</v>
      </c>
      <c r="R21" s="1" t="s">
        <v>171</v>
      </c>
      <c r="S21" s="1" t="s">
        <v>172</v>
      </c>
      <c r="T21" s="1" t="s">
        <v>173</v>
      </c>
    </row>
    <row r="22" s="1" customFormat="1" spans="1:20">
      <c r="A22" s="3">
        <v>16916906739</v>
      </c>
      <c r="B22" s="1" t="s">
        <v>296</v>
      </c>
      <c r="C22" s="1" t="s">
        <v>297</v>
      </c>
      <c r="D22" s="1" t="s">
        <v>298</v>
      </c>
      <c r="E22" s="1" t="s">
        <v>299</v>
      </c>
      <c r="F22" s="1" t="s">
        <v>219</v>
      </c>
      <c r="G22" s="1" t="s">
        <v>163</v>
      </c>
      <c r="H22" s="1" t="s">
        <v>164</v>
      </c>
      <c r="I22" s="1" t="s">
        <v>300</v>
      </c>
      <c r="J22" s="1" t="s">
        <v>29</v>
      </c>
      <c r="K22" s="1" t="s">
        <v>301</v>
      </c>
      <c r="L22" s="1" t="s">
        <v>301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302</v>
      </c>
      <c r="R22" s="1" t="s">
        <v>171</v>
      </c>
      <c r="S22" s="1" t="s">
        <v>172</v>
      </c>
      <c r="T22" s="1" t="s">
        <v>173</v>
      </c>
    </row>
    <row r="23" s="1" customFormat="1" spans="1:20">
      <c r="A23" s="3">
        <v>16903266968</v>
      </c>
      <c r="B23" s="1" t="s">
        <v>303</v>
      </c>
      <c r="C23" s="1" t="s">
        <v>304</v>
      </c>
      <c r="D23" s="1" t="s">
        <v>305</v>
      </c>
      <c r="E23" s="1" t="s">
        <v>306</v>
      </c>
      <c r="F23" s="1" t="s">
        <v>159</v>
      </c>
      <c r="G23" s="1" t="s">
        <v>163</v>
      </c>
      <c r="H23" s="1" t="s">
        <v>164</v>
      </c>
      <c r="I23" s="1" t="s">
        <v>307</v>
      </c>
      <c r="J23" s="1" t="s">
        <v>29</v>
      </c>
      <c r="K23" s="1" t="s">
        <v>308</v>
      </c>
      <c r="L23" s="1" t="s">
        <v>308</v>
      </c>
      <c r="M23" s="1" t="s">
        <v>167</v>
      </c>
      <c r="N23" s="1" t="s">
        <v>167</v>
      </c>
      <c r="O23" s="1" t="s">
        <v>168</v>
      </c>
      <c r="P23" s="1" t="s">
        <v>169</v>
      </c>
      <c r="Q23" s="1" t="s">
        <v>309</v>
      </c>
      <c r="R23" s="1" t="s">
        <v>171</v>
      </c>
      <c r="S23" s="1" t="s">
        <v>172</v>
      </c>
      <c r="T23" s="1" t="s">
        <v>173</v>
      </c>
    </row>
    <row r="24" s="1" customFormat="1" spans="1:20">
      <c r="A24" s="3">
        <v>16830977062</v>
      </c>
      <c r="B24" s="1" t="s">
        <v>310</v>
      </c>
      <c r="C24" s="1" t="s">
        <v>311</v>
      </c>
      <c r="D24" s="1" t="s">
        <v>312</v>
      </c>
      <c r="E24" s="1" t="s">
        <v>313</v>
      </c>
      <c r="F24" s="1" t="s">
        <v>159</v>
      </c>
      <c r="G24" s="1" t="s">
        <v>163</v>
      </c>
      <c r="H24" s="1" t="s">
        <v>164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167</v>
      </c>
      <c r="N24" s="1" t="s">
        <v>167</v>
      </c>
      <c r="O24" s="1" t="s">
        <v>168</v>
      </c>
      <c r="P24" s="1" t="s">
        <v>169</v>
      </c>
      <c r="Q24" s="1" t="s">
        <v>316</v>
      </c>
      <c r="R24" s="1" t="s">
        <v>171</v>
      </c>
      <c r="S24" s="1" t="s">
        <v>172</v>
      </c>
      <c r="T24" s="1" t="s">
        <v>173</v>
      </c>
    </row>
    <row r="25" s="1" customFormat="1" spans="1:20">
      <c r="A25" s="3">
        <v>16808997955</v>
      </c>
      <c r="B25" s="1" t="s">
        <v>317</v>
      </c>
      <c r="C25" s="1" t="s">
        <v>318</v>
      </c>
      <c r="D25" s="1" t="s">
        <v>319</v>
      </c>
      <c r="E25" s="1" t="s">
        <v>320</v>
      </c>
      <c r="F25" s="1" t="s">
        <v>159</v>
      </c>
      <c r="G25" s="1" t="s">
        <v>163</v>
      </c>
      <c r="H25" s="1" t="s">
        <v>164</v>
      </c>
      <c r="I25" s="1" t="s">
        <v>321</v>
      </c>
      <c r="J25" s="1" t="s">
        <v>29</v>
      </c>
      <c r="K25" s="1" t="s">
        <v>322</v>
      </c>
      <c r="L25" s="1" t="s">
        <v>322</v>
      </c>
      <c r="M25" s="1" t="s">
        <v>167</v>
      </c>
      <c r="N25" s="1" t="s">
        <v>167</v>
      </c>
      <c r="O25" s="1" t="s">
        <v>168</v>
      </c>
      <c r="P25" s="1" t="s">
        <v>169</v>
      </c>
      <c r="Q25" s="1" t="s">
        <v>323</v>
      </c>
      <c r="R25" s="1" t="s">
        <v>171</v>
      </c>
      <c r="S25" s="1" t="s">
        <v>172</v>
      </c>
      <c r="T25" s="1" t="s">
        <v>173</v>
      </c>
    </row>
    <row r="26" s="1" customFormat="1" spans="1:20">
      <c r="A26" s="3">
        <v>16738372008</v>
      </c>
      <c r="B26" s="1" t="s">
        <v>324</v>
      </c>
      <c r="C26" s="1" t="s">
        <v>325</v>
      </c>
      <c r="D26" s="1" t="s">
        <v>326</v>
      </c>
      <c r="E26" s="1" t="s">
        <v>327</v>
      </c>
      <c r="F26" s="1" t="s">
        <v>249</v>
      </c>
      <c r="G26" s="1" t="s">
        <v>163</v>
      </c>
      <c r="H26" s="1" t="s">
        <v>164</v>
      </c>
      <c r="I26" s="1" t="s">
        <v>328</v>
      </c>
      <c r="J26" s="1" t="s">
        <v>29</v>
      </c>
      <c r="K26" s="1" t="s">
        <v>329</v>
      </c>
      <c r="L26" s="1" t="s">
        <v>329</v>
      </c>
      <c r="M26" s="1" t="s">
        <v>167</v>
      </c>
      <c r="N26" s="1" t="s">
        <v>167</v>
      </c>
      <c r="O26" s="1" t="s">
        <v>168</v>
      </c>
      <c r="P26" s="1" t="s">
        <v>169</v>
      </c>
      <c r="Q26" s="1" t="s">
        <v>330</v>
      </c>
      <c r="R26" s="1" t="s">
        <v>171</v>
      </c>
      <c r="S26" s="1" t="s">
        <v>172</v>
      </c>
      <c r="T26" s="1" t="s">
        <v>173</v>
      </c>
    </row>
    <row r="27" s="1" customFormat="1" spans="1:20">
      <c r="A27" s="3">
        <v>16728776026</v>
      </c>
      <c r="B27" s="1" t="s">
        <v>331</v>
      </c>
      <c r="C27" s="1" t="s">
        <v>332</v>
      </c>
      <c r="D27" s="1" t="s">
        <v>333</v>
      </c>
      <c r="E27" s="1" t="s">
        <v>334</v>
      </c>
      <c r="F27" s="1" t="s">
        <v>219</v>
      </c>
      <c r="G27" s="1" t="s">
        <v>163</v>
      </c>
      <c r="H27" s="1" t="s">
        <v>164</v>
      </c>
      <c r="I27" s="1" t="s">
        <v>335</v>
      </c>
      <c r="J27" s="1" t="s">
        <v>29</v>
      </c>
      <c r="K27" s="1" t="s">
        <v>336</v>
      </c>
      <c r="L27" s="1" t="s">
        <v>336</v>
      </c>
      <c r="M27" s="1" t="s">
        <v>167</v>
      </c>
      <c r="N27" s="1" t="s">
        <v>167</v>
      </c>
      <c r="O27" s="1" t="s">
        <v>168</v>
      </c>
      <c r="P27" s="1" t="s">
        <v>169</v>
      </c>
      <c r="Q27" s="1" t="s">
        <v>337</v>
      </c>
      <c r="R27" s="1" t="s">
        <v>171</v>
      </c>
      <c r="S27" s="1" t="s">
        <v>172</v>
      </c>
      <c r="T27" s="1" t="s">
        <v>173</v>
      </c>
    </row>
    <row r="28" s="1" customFormat="1" spans="1:20">
      <c r="A28" s="3">
        <v>16665604695</v>
      </c>
      <c r="B28" s="1" t="s">
        <v>338</v>
      </c>
      <c r="C28" s="1" t="s">
        <v>339</v>
      </c>
      <c r="D28" s="1" t="s">
        <v>340</v>
      </c>
      <c r="E28" s="1" t="s">
        <v>341</v>
      </c>
      <c r="F28" s="1" t="s">
        <v>159</v>
      </c>
      <c r="G28" s="1" t="s">
        <v>163</v>
      </c>
      <c r="H28" s="1" t="s">
        <v>164</v>
      </c>
      <c r="I28" s="1" t="s">
        <v>342</v>
      </c>
      <c r="J28" s="1" t="s">
        <v>29</v>
      </c>
      <c r="K28" s="1" t="s">
        <v>343</v>
      </c>
      <c r="L28" s="1" t="s">
        <v>343</v>
      </c>
      <c r="M28" s="1" t="s">
        <v>167</v>
      </c>
      <c r="N28" s="1" t="s">
        <v>167</v>
      </c>
      <c r="O28" s="1" t="s">
        <v>168</v>
      </c>
      <c r="P28" s="1" t="s">
        <v>169</v>
      </c>
      <c r="Q28" s="1" t="s">
        <v>344</v>
      </c>
      <c r="R28" s="1" t="s">
        <v>171</v>
      </c>
      <c r="S28" s="1" t="s">
        <v>172</v>
      </c>
      <c r="T28" s="1" t="s">
        <v>173</v>
      </c>
    </row>
    <row r="29" s="1" customFormat="1" spans="1:20">
      <c r="A29" s="3">
        <v>16541307401</v>
      </c>
      <c r="B29" s="1" t="s">
        <v>345</v>
      </c>
      <c r="C29" s="1" t="s">
        <v>346</v>
      </c>
      <c r="D29" s="1" t="s">
        <v>347</v>
      </c>
      <c r="E29" s="1" t="s">
        <v>348</v>
      </c>
      <c r="F29" s="1" t="s">
        <v>159</v>
      </c>
      <c r="G29" s="1" t="s">
        <v>163</v>
      </c>
      <c r="H29" s="1" t="s">
        <v>164</v>
      </c>
      <c r="I29" s="1" t="s">
        <v>349</v>
      </c>
      <c r="J29" s="1" t="s">
        <v>29</v>
      </c>
      <c r="K29" s="1" t="s">
        <v>294</v>
      </c>
      <c r="L29" s="1" t="s">
        <v>294</v>
      </c>
      <c r="M29" s="1" t="s">
        <v>167</v>
      </c>
      <c r="N29" s="1" t="s">
        <v>167</v>
      </c>
      <c r="O29" s="1" t="s">
        <v>168</v>
      </c>
      <c r="P29" s="1" t="s">
        <v>169</v>
      </c>
      <c r="Q29" s="1" t="s">
        <v>350</v>
      </c>
      <c r="R29" s="1" t="s">
        <v>171</v>
      </c>
      <c r="S29" s="1" t="s">
        <v>172</v>
      </c>
      <c r="T29" s="1" t="s">
        <v>173</v>
      </c>
    </row>
    <row r="30" s="1" customFormat="1" spans="1:20">
      <c r="A30" s="3">
        <v>16531897339</v>
      </c>
      <c r="B30" s="1" t="s">
        <v>351</v>
      </c>
      <c r="C30" s="1" t="s">
        <v>352</v>
      </c>
      <c r="D30" s="1" t="s">
        <v>347</v>
      </c>
      <c r="E30" s="1" t="s">
        <v>353</v>
      </c>
      <c r="F30" s="1" t="s">
        <v>206</v>
      </c>
      <c r="G30" s="1" t="s">
        <v>163</v>
      </c>
      <c r="H30" s="1" t="s">
        <v>164</v>
      </c>
      <c r="I30" s="1" t="s">
        <v>354</v>
      </c>
      <c r="J30" s="1" t="s">
        <v>29</v>
      </c>
      <c r="K30" s="1" t="s">
        <v>355</v>
      </c>
      <c r="L30" s="1" t="s">
        <v>355</v>
      </c>
      <c r="M30" s="1" t="s">
        <v>167</v>
      </c>
      <c r="N30" s="1" t="s">
        <v>167</v>
      </c>
      <c r="O30" s="1" t="s">
        <v>168</v>
      </c>
      <c r="P30" s="1" t="s">
        <v>169</v>
      </c>
      <c r="Q30" s="1" t="s">
        <v>356</v>
      </c>
      <c r="R30" s="1" t="s">
        <v>171</v>
      </c>
      <c r="S30" s="1" t="s">
        <v>172</v>
      </c>
      <c r="T30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2021-12-31T01:58:55Z</dcterms:created>
  <dcterms:modified xsi:type="dcterms:W3CDTF">2021-12-31T02:16:08Z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B40E4D2D8017448FBE84ABE6AB2CAB62</vt:lpwstr>
  </property>
  <property fmtid="{D5CDD505-2E9C-101B-9397-08002B2CF9AE}" pid="3" name="KSOProductBuildVer">
    <vt:lpwstr>2052-11.1.0.11194</vt:lpwstr>
  </property>
</Properties>
</file>