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</definedName>
  </definedNames>
  <calcPr calcId="144525"/>
</workbook>
</file>

<file path=xl/sharedStrings.xml><?xml version="1.0" encoding="utf-8"?>
<sst xmlns="http://schemas.openxmlformats.org/spreadsheetml/2006/main" count="916" uniqueCount="279">
  <si>
    <t>去哪儿网酒店预付对账单</t>
  </si>
  <si>
    <t>供应商名称：</t>
  </si>
  <si>
    <t>遇见时光</t>
  </si>
  <si>
    <t>结算周期：</t>
  </si>
  <si>
    <t>2021-12-29至2021-12-30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</si>
  <si>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</si>
  <si>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</si>
  <si>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</si>
  <si>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</si>
  <si>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</si>
  <si>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</si>
  <si>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</si>
  <si>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</si>
  <si>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</si>
  <si>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</si>
  <si>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</si>
  <si>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</si>
  <si>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</si>
  <si>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</si>
  <si>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</si>
  <si>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¥4,913.00</t>
  </si>
  <si>
    <t>¥647.00</t>
  </si>
  <si>
    <t>¥820.00</t>
  </si>
  <si>
    <t>¥5,086.00</t>
  </si>
  <si>
    <t>分类信息</t>
  </si>
  <si>
    <t>业务类型</t>
  </si>
  <si>
    <t>酒店预付（点击查看明细）</t>
  </si>
  <si>
    <t>¥4,266.00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</si>
  <si>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</si>
  <si>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</si>
  <si>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</si>
  <si>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</si>
  <si>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</si>
  <si>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</si>
  <si>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</si>
  <si>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</si>
  <si>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</si>
  <si>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</si>
  <si>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</si>
  <si>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</si>
  <si>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</si>
  <si>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</si>
  <si>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</si>
  <si>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</si>
  <si>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</si>
  <si>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</si>
  <si>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</si>
  <si>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</si>
  <si>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</si>
  <si>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</si>
  <si>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</si>
  <si>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</si>
  <si>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</si>
  <si>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</si>
  <si>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</si>
  <si>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</si>
  <si>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</si>
  <si>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</si>
  <si>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</si>
  <si>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</si>
  <si>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</si>
  <si>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</si>
  <si>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</si>
  <si>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</si>
  <si>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</si>
  <si>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</si>
  <si>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</si>
  <si>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</si>
  <si>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</si>
  <si>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</si>
  <si>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</si>
  <si>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102859883241</t>
  </si>
  <si>
    <t>酒店预付</t>
  </si>
  <si>
    <t>否</t>
  </si>
  <si>
    <t>普通</t>
  </si>
  <si>
    <t>277284762</t>
  </si>
  <si>
    <t>上海静安CitiGO欢阁酒店</t>
  </si>
  <si>
    <t>1616855</t>
  </si>
  <si>
    <t>周天长</t>
  </si>
  <si>
    <t>2021-12-27</t>
  </si>
  <si>
    <t>2021-12-29</t>
  </si>
  <si>
    <t>2021-12-30</t>
  </si>
  <si>
    <t>¥447.00</t>
  </si>
  <si>
    <t>¥59.00</t>
  </si>
  <si>
    <t>¥388.00</t>
  </si>
  <si>
    <t>高级大床房</t>
  </si>
  <si>
    <t>WEBSITE</t>
  </si>
  <si>
    <t>102860339056</t>
  </si>
  <si>
    <t>284945140</t>
  </si>
  <si>
    <t>维也纳酒店(三亚亚龙湾千古情店)</t>
  </si>
  <si>
    <t>李浩然|李满堂</t>
  </si>
  <si>
    <t>2021-12-28</t>
  </si>
  <si>
    <t>¥392.00</t>
  </si>
  <si>
    <t>¥52.00</t>
  </si>
  <si>
    <t>¥340.00</t>
  </si>
  <si>
    <t>标准双床房</t>
  </si>
  <si>
    <t>102860831466</t>
  </si>
  <si>
    <t>407998666</t>
  </si>
  <si>
    <t>全季酒店(沈阳中山公园店)</t>
  </si>
  <si>
    <t>李伟|刘刚</t>
  </si>
  <si>
    <t>¥686.00</t>
  </si>
  <si>
    <t>¥90.00</t>
  </si>
  <si>
    <t>¥596.00</t>
  </si>
  <si>
    <t>102861026485</t>
  </si>
  <si>
    <t>289058188</t>
  </si>
  <si>
    <t>杭州盛捷国际办公中心服务公寓</t>
  </si>
  <si>
    <t>谈志凤</t>
  </si>
  <si>
    <t>¥558.00</t>
  </si>
  <si>
    <t>¥73.00</t>
  </si>
  <si>
    <t>¥485.00</t>
  </si>
  <si>
    <t>豪华单房公寓</t>
  </si>
  <si>
    <t>102861255333</t>
  </si>
  <si>
    <t>277285278</t>
  </si>
  <si>
    <t>芜湖世茂希尔顿逸林酒店</t>
  </si>
  <si>
    <t>姚杜娟</t>
  </si>
  <si>
    <t>¥1,307.00</t>
  </si>
  <si>
    <t>¥171.00</t>
  </si>
  <si>
    <t>¥1,136.00</t>
  </si>
  <si>
    <t>逸林豪华江景套房</t>
  </si>
  <si>
    <t>102861448696</t>
  </si>
  <si>
    <t>294441211</t>
  </si>
  <si>
    <t>贝壳酒店(开鲁世纪广场店)</t>
  </si>
  <si>
    <t>孙婉婷</t>
  </si>
  <si>
    <t>¥148.00</t>
  </si>
  <si>
    <t>¥20.00</t>
  </si>
  <si>
    <t>¥128.00</t>
  </si>
  <si>
    <t>商务大床房(无窗)</t>
  </si>
  <si>
    <t>102861502773</t>
  </si>
  <si>
    <t>284946619</t>
  </si>
  <si>
    <t>维也纳智好酒店(赤壁众城国际新街口店)</t>
  </si>
  <si>
    <t>朱永军</t>
  </si>
  <si>
    <t>¥218.00</t>
  </si>
  <si>
    <t>¥29.00</t>
  </si>
  <si>
    <t>¥189.00</t>
  </si>
  <si>
    <t>豪华双床房</t>
  </si>
  <si>
    <t>102860656501</t>
  </si>
  <si>
    <t>297982891</t>
  </si>
  <si>
    <t>都市118连锁酒店(博野公园店)</t>
  </si>
  <si>
    <t>王艳军</t>
  </si>
  <si>
    <t>¥238.00</t>
  </si>
  <si>
    <t>¥32.00</t>
  </si>
  <si>
    <t>¥206.00</t>
  </si>
  <si>
    <t>舒适双床房</t>
  </si>
  <si>
    <t>102861050760</t>
  </si>
  <si>
    <t>286758574</t>
  </si>
  <si>
    <t>贝壳酒店(抚州东乡高铁站龙山南路店)</t>
  </si>
  <si>
    <t>郭王军</t>
  </si>
  <si>
    <t>¥118.00</t>
  </si>
  <si>
    <t>¥16.00</t>
  </si>
  <si>
    <t>¥102.00</t>
  </si>
  <si>
    <t>大床房</t>
  </si>
  <si>
    <t>102861325190</t>
  </si>
  <si>
    <t>294016144</t>
  </si>
  <si>
    <t>维也纳3好酒店(焉耆人民医院安达店)</t>
  </si>
  <si>
    <t>邓明松</t>
  </si>
  <si>
    <t>¥259.00</t>
  </si>
  <si>
    <t>¥34.00</t>
  </si>
  <si>
    <t>¥225.00</t>
  </si>
  <si>
    <t>102861502182</t>
  </si>
  <si>
    <t>284945047</t>
  </si>
  <si>
    <t>维也纳智好酒店(晋江中国鞋都吾悦广场店)</t>
  </si>
  <si>
    <t>付华东</t>
  </si>
  <si>
    <t>¥199.00</t>
  </si>
  <si>
    <t>¥26.00</t>
  </si>
  <si>
    <t>¥173.00</t>
  </si>
  <si>
    <t>102861596532</t>
  </si>
  <si>
    <t>286116466</t>
  </si>
  <si>
    <t>7天连锁酒店(太原山西大医院西门店)</t>
  </si>
  <si>
    <t>雒锦琪</t>
  </si>
  <si>
    <t>¥130.00</t>
  </si>
  <si>
    <t>¥17.00</t>
  </si>
  <si>
    <t>¥113.00</t>
  </si>
  <si>
    <t>自主大床房</t>
  </si>
  <si>
    <t>102861615853</t>
  </si>
  <si>
    <t>271513844</t>
  </si>
  <si>
    <t>绵阳亦烜轻奢酒店</t>
  </si>
  <si>
    <t>林雪峰</t>
  </si>
  <si>
    <t>¥213.00</t>
  </si>
  <si>
    <t>¥28.00</t>
  </si>
  <si>
    <t>¥185.00</t>
  </si>
  <si>
    <t>精致单间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</si>
  <si>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</si>
  <si>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</si>
  <si>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</si>
  <si>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</si>
  <si>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</si>
  <si>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</si>
  <si>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</si>
  <si>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</si>
  <si>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</si>
  <si>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NIMH20211228105053046109RX0</t>
  </si>
  <si>
    <t>102859112022</t>
  </si>
  <si>
    <t>赔付-房费追回</t>
  </si>
  <si>
    <t>-¥340.00</t>
  </si>
  <si>
    <t>--</t>
  </si>
  <si>
    <t>顾客要求取消最后一晚的两间房，代理谢女士告知同意免费取消最后一晚的两间房#追赔系统-预付扣款直连#</t>
  </si>
  <si>
    <t>csg_manual_202112170916130419480</t>
  </si>
  <si>
    <t>102646295331</t>
  </si>
  <si>
    <t>2021-12-17</t>
  </si>
  <si>
    <t>¥1,160.00</t>
  </si>
  <si>
    <t>此单经附件凭证，可证明此单不可取消，需正常结算，可退还1160元</t>
  </si>
  <si>
    <t>返现日期</t>
  </si>
  <si>
    <t>，</t>
  </si>
  <si>
    <r>
      <t>102859112022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340</t>
    </r>
    <r>
      <rPr>
        <sz val="10"/>
        <rFont val="宋体"/>
        <charset val="134"/>
      </rPr>
      <t>元退回</t>
    </r>
  </si>
  <si>
    <t>A211231110232481</t>
  </si>
  <si>
    <t>A2112311103042213</t>
  </si>
  <si>
    <r>
      <t>总计：</t>
    </r>
    <r>
      <rPr>
        <sz val="10"/>
        <rFont val="Arial"/>
        <charset val="134"/>
      </rPr>
      <t>5086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</si>
  <si>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</si>
  <si>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</si>
  <si>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</si>
  <si>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</si>
  <si>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</si>
  <si>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</si>
  <si>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</si>
  <si>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</si>
  <si>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</si>
  <si>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</si>
  <si>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</si>
  <si>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</si>
  <si>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</si>
  <si>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</si>
  <si>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</si>
  <si>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</si>
  <si>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2357873</t>
  </si>
  <si>
    <t>388.00</t>
  </si>
  <si>
    <t>RMB</t>
  </si>
  <si>
    <t>0</t>
  </si>
  <si>
    <t>0.00</t>
  </si>
  <si>
    <t>龙卷风国内直连</t>
  </si>
  <si>
    <t>2021-12-27 06:17:22</t>
  </si>
  <si>
    <t>汇智国际旅游发展有限公司</t>
  </si>
  <si>
    <t>直连</t>
  </si>
  <si>
    <t>2359960</t>
  </si>
  <si>
    <t>李浩然,李满堂</t>
  </si>
  <si>
    <t>340.00</t>
  </si>
  <si>
    <t>2021-12-28 11:51:13</t>
  </si>
  <si>
    <t>2360066</t>
  </si>
  <si>
    <t>都市118连锁酒店（博野公园店）</t>
  </si>
  <si>
    <t>206.00</t>
  </si>
  <si>
    <t>2021-12-28 12:57:15</t>
  </si>
  <si>
    <t>102860853413</t>
  </si>
  <si>
    <t>2360178</t>
  </si>
  <si>
    <t>蒋宝妮</t>
  </si>
  <si>
    <t>2021-12-28 14:21:31</t>
  </si>
  <si>
    <t>2360373</t>
  </si>
  <si>
    <t>李伟,刘刚</t>
  </si>
  <si>
    <t>596.00</t>
  </si>
  <si>
    <t>2021-12-28 16:04:51</t>
  </si>
  <si>
    <t>2361690</t>
  </si>
  <si>
    <t>1136.00</t>
  </si>
  <si>
    <t>2021-12-29 12:19:53</t>
  </si>
  <si>
    <t>2361754</t>
  </si>
  <si>
    <t>485.00</t>
  </si>
  <si>
    <t>2021-12-29 12:48:25</t>
  </si>
  <si>
    <t>2361836</t>
  </si>
  <si>
    <t>维也纳智好酒店(赤壁众城国际店)</t>
  </si>
  <si>
    <t>189.00</t>
  </si>
  <si>
    <t>2021-12-29 13:29:07</t>
  </si>
  <si>
    <t>2362644</t>
  </si>
  <si>
    <t>185.00</t>
  </si>
  <si>
    <t>2021-12-29 20:02:43</t>
  </si>
  <si>
    <t>2362726</t>
  </si>
  <si>
    <t>113.00</t>
  </si>
  <si>
    <t>2021-12-29 20:32:02</t>
  </si>
  <si>
    <t>2362732</t>
  </si>
  <si>
    <t>102.00</t>
  </si>
  <si>
    <t>2021-12-29 20:40:04</t>
  </si>
  <si>
    <t>2362877</t>
  </si>
  <si>
    <t>贝壳酒店(开鲁世纪广场店）</t>
  </si>
  <si>
    <t>128.00</t>
  </si>
  <si>
    <t>2021-12-29 21:41:08</t>
  </si>
  <si>
    <t>2362962</t>
  </si>
  <si>
    <t>维也纳3好酒店（焉耆安达店）</t>
  </si>
  <si>
    <t>225.00</t>
  </si>
  <si>
    <t>2021-12-29 22:15:32</t>
  </si>
  <si>
    <t>2362998</t>
  </si>
  <si>
    <t>维也纳智好酒店（福建泉州晋江中国鞋都店）</t>
  </si>
  <si>
    <t>173.00</t>
  </si>
  <si>
    <t>2021-12-29 22:33:35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</si>
</sst>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6" borderId="11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32" fillId="27" borderId="16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2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2</v>
      </c>
      <c r="M4" s="7">
        <v>1</v>
      </c>
      <c r="N4" s="7" t="s">
        <v>91</v>
      </c>
      <c r="O4" s="7" t="s">
        <v>80</v>
      </c>
      <c r="P4" s="7" t="s">
        <v>81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85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132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2</v>
      </c>
      <c r="N9" s="7" t="s">
        <v>91</v>
      </c>
      <c r="O9" s="7" t="s">
        <v>91</v>
      </c>
      <c r="P9" s="7" t="s">
        <v>81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140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147</v>
      </c>
      <c r="S10" s="14" t="s">
        <v>19</v>
      </c>
      <c r="T10" s="7"/>
      <c r="U10" s="12" t="s">
        <v>19</v>
      </c>
      <c r="V10" s="12" t="s">
        <v>147</v>
      </c>
      <c r="W10" s="14" t="s">
        <v>148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155</v>
      </c>
      <c r="S11" s="14" t="s">
        <v>19</v>
      </c>
      <c r="T11" s="7"/>
      <c r="U11" s="12" t="s">
        <v>19</v>
      </c>
      <c r="V11" s="12" t="s">
        <v>155</v>
      </c>
      <c r="W11" s="14" t="s">
        <v>156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157</v>
      </c>
      <c r="AD11" t="s">
        <v>6</v>
      </c>
      <c r="AE11" t="s">
        <v>134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85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169</v>
      </c>
      <c r="S13" s="14" t="s">
        <v>19</v>
      </c>
      <c r="T13" s="7"/>
      <c r="U13" s="12" t="s">
        <v>19</v>
      </c>
      <c r="V13" s="12" t="s">
        <v>169</v>
      </c>
      <c r="W13" s="14" t="s">
        <v>170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177</v>
      </c>
      <c r="S14" s="14" t="s">
        <v>19</v>
      </c>
      <c r="T14" s="7"/>
      <c r="U14" s="12" t="s">
        <v>19</v>
      </c>
      <c r="V14" s="12" t="s">
        <v>177</v>
      </c>
      <c r="W14" s="14" t="s">
        <v>178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73</v>
      </c>
      <c r="AH14" t="s">
        <v>19</v>
      </c>
    </row>
    <row r="15" customHeight="1" spans="1:32">
      <c r="A15" s="10" t="s">
        <v>181</v>
      </c>
      <c r="B15" s="10"/>
      <c r="C15" s="10" t="s">
        <v>182</v>
      </c>
      <c r="D15" s="10"/>
      <c r="E15" s="10"/>
      <c r="F15" s="10"/>
      <c r="G15" s="10" t="s">
        <v>182</v>
      </c>
      <c r="H15" s="10" t="s">
        <v>182</v>
      </c>
      <c r="I15" s="10" t="s">
        <v>182</v>
      </c>
      <c r="J15" s="10" t="s">
        <v>182</v>
      </c>
      <c r="K15" s="10" t="s">
        <v>182</v>
      </c>
      <c r="L15" s="10" t="s">
        <v>182</v>
      </c>
      <c r="M15" s="10" t="s">
        <v>182</v>
      </c>
      <c r="N15" s="10" t="s">
        <v>182</v>
      </c>
      <c r="O15" s="10" t="s">
        <v>182</v>
      </c>
      <c r="P15" s="10" t="s">
        <v>182</v>
      </c>
      <c r="Q15" s="10"/>
      <c r="R15" s="13" t="s">
        <v>20</v>
      </c>
      <c r="S15" s="13" t="s">
        <v>19</v>
      </c>
      <c r="T15" s="10" t="s">
        <v>182</v>
      </c>
      <c r="U15" s="13"/>
      <c r="V15" s="13" t="s">
        <v>20</v>
      </c>
      <c r="W15" s="13" t="s">
        <v>21</v>
      </c>
      <c r="X15" s="13"/>
      <c r="Y15" s="13"/>
      <c r="Z15" s="13"/>
      <c r="AA15" s="10"/>
      <c r="AB15" s="13"/>
      <c r="AC15" s="10"/>
      <c r="AD15" s="10" t="s">
        <v>182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183</v>
      </c>
      <c r="B1" s="4" t="s">
        <v>184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185</v>
      </c>
      <c r="H1" s="4" t="s">
        <v>186</v>
      </c>
      <c r="I1" s="4" t="s">
        <v>13</v>
      </c>
      <c r="J1" s="4" t="s">
        <v>17</v>
      </c>
      <c r="K1" s="4" t="s">
        <v>18</v>
      </c>
      <c r="L1" s="11" t="s">
        <v>187</v>
      </c>
      <c r="M1" s="4" t="s">
        <v>188</v>
      </c>
      <c r="N1" s="4" t="s">
        <v>189</v>
      </c>
    </row>
    <row r="2" ht="14.25" customHeight="1" spans="1:256">
      <c r="A2" s="6" t="s">
        <v>190</v>
      </c>
      <c r="B2" s="7" t="s">
        <v>191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192</v>
      </c>
      <c r="I2" s="12" t="s">
        <v>193</v>
      </c>
      <c r="J2" s="12" t="s">
        <v>19</v>
      </c>
      <c r="K2" s="12" t="s">
        <v>193</v>
      </c>
      <c r="L2" s="7" t="s">
        <v>194</v>
      </c>
      <c r="M2" s="7" t="s">
        <v>195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196</v>
      </c>
      <c r="B3" s="7" t="s">
        <v>197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198</v>
      </c>
      <c r="H3" s="7" t="s">
        <v>192</v>
      </c>
      <c r="I3" s="12" t="s">
        <v>199</v>
      </c>
      <c r="J3" s="12" t="s">
        <v>19</v>
      </c>
      <c r="K3" s="12" t="s">
        <v>199</v>
      </c>
      <c r="L3" s="7" t="s">
        <v>194</v>
      </c>
      <c r="M3" s="7" t="s">
        <v>200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181</v>
      </c>
      <c r="B4" s="10" t="s">
        <v>182</v>
      </c>
      <c r="C4" s="10" t="s">
        <v>182</v>
      </c>
      <c r="D4" s="10" t="s">
        <v>182</v>
      </c>
      <c r="E4" s="10"/>
      <c r="F4" s="10"/>
      <c r="G4" s="10" t="s">
        <v>182</v>
      </c>
      <c r="H4" s="10" t="s">
        <v>182</v>
      </c>
      <c r="I4" s="13" t="s">
        <v>22</v>
      </c>
      <c r="J4" s="13"/>
      <c r="K4" s="13"/>
      <c r="L4" s="10"/>
      <c r="M4" s="10" t="s">
        <v>182</v>
      </c>
      <c r="N4" t="s">
        <v>182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201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D30" sqref="D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202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388</v>
      </c>
      <c r="E2" t="str">
        <f>VLOOKUP(A2,HOP!A:L,12,0)</f>
        <v>388.00</v>
      </c>
      <c r="F2" t="str">
        <f>VLOOKUP(A2,HOP!A:C,3,0)</f>
        <v>2357873</v>
      </c>
      <c r="G2">
        <f>D2-E2</f>
        <v>0</v>
      </c>
      <c r="H2" t="str">
        <f>$H$1&amp;F2</f>
        <v>，2357873</v>
      </c>
      <c r="I2" t="str">
        <f>VLOOKUP(A2,HOP!A:T,20,0)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340</v>
      </c>
      <c r="E3" t="str">
        <f>VLOOKUP(A3,HOP!A:L,12,0)</f>
        <v>340.00</v>
      </c>
      <c r="F3" t="str">
        <f>VLOOKUP(A3,HOP!A:C,3,0)</f>
        <v>2359960</v>
      </c>
      <c r="G3">
        <f t="shared" ref="G3:G16" si="0">D3-E3</f>
        <v>0</v>
      </c>
      <c r="H3" t="str">
        <f t="shared" ref="H3:H16" si="1">$H$1&amp;F3</f>
        <v>，2359960</v>
      </c>
      <c r="I3" t="str">
        <f>VLOOKUP(A3,HOP!A:T,20,0)</f>
        <v>直连</v>
      </c>
    </row>
    <row r="4" ht="14.25" customHeight="1" spans="1:9">
      <c r="A4" s="6" t="s">
        <v>96</v>
      </c>
      <c r="B4" s="7" t="s">
        <v>80</v>
      </c>
      <c r="C4" s="7" t="s">
        <v>81</v>
      </c>
      <c r="D4" s="3">
        <v>596</v>
      </c>
      <c r="E4" t="str">
        <f>VLOOKUP(A4,HOP!A:L,12,0)</f>
        <v>596.00</v>
      </c>
      <c r="F4" t="str">
        <f>VLOOKUP(A4,HOP!A:C,3,0)</f>
        <v>2360373</v>
      </c>
      <c r="G4">
        <f t="shared" si="0"/>
        <v>0</v>
      </c>
      <c r="H4" t="str">
        <f t="shared" si="1"/>
        <v>，2360373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80</v>
      </c>
      <c r="C5" s="7" t="s">
        <v>81</v>
      </c>
      <c r="D5" s="3">
        <v>485</v>
      </c>
      <c r="E5" t="str">
        <f>VLOOKUP(A5,HOP!A:L,12,0)</f>
        <v>485.00</v>
      </c>
      <c r="F5" t="str">
        <f>VLOOKUP(A5,HOP!A:C,3,0)</f>
        <v>2361754</v>
      </c>
      <c r="G5">
        <f t="shared" si="0"/>
        <v>0</v>
      </c>
      <c r="H5" t="str">
        <f t="shared" si="1"/>
        <v>，2361754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80</v>
      </c>
      <c r="C6" s="7" t="s">
        <v>81</v>
      </c>
      <c r="D6" s="3">
        <v>1136</v>
      </c>
      <c r="E6" t="str">
        <f>VLOOKUP(A6,HOP!A:L,12,0)</f>
        <v>1136.00</v>
      </c>
      <c r="F6" t="str">
        <f>VLOOKUP(A6,HOP!A:C,3,0)</f>
        <v>2361690</v>
      </c>
      <c r="G6">
        <f t="shared" si="0"/>
        <v>0</v>
      </c>
      <c r="H6" t="str">
        <f t="shared" si="1"/>
        <v>，2361690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80</v>
      </c>
      <c r="C7" s="7" t="s">
        <v>81</v>
      </c>
      <c r="D7" s="3">
        <v>128</v>
      </c>
      <c r="E7" t="str">
        <f>VLOOKUP(A7,HOP!A:L,12,0)</f>
        <v>128.00</v>
      </c>
      <c r="F7" t="str">
        <f>VLOOKUP(A7,HOP!A:C,3,0)</f>
        <v>2362877</v>
      </c>
      <c r="G7">
        <f t="shared" si="0"/>
        <v>0</v>
      </c>
      <c r="H7" t="str">
        <f t="shared" si="1"/>
        <v>，2362877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80</v>
      </c>
      <c r="C8" s="7" t="s">
        <v>81</v>
      </c>
      <c r="D8" s="3">
        <v>189</v>
      </c>
      <c r="E8" t="str">
        <f>VLOOKUP(A8,HOP!A:L,12,0)</f>
        <v>189.00</v>
      </c>
      <c r="F8" t="str">
        <f>VLOOKUP(A8,HOP!A:C,3,0)</f>
        <v>2361836</v>
      </c>
      <c r="G8">
        <f t="shared" si="0"/>
        <v>0</v>
      </c>
      <c r="H8" t="str">
        <f t="shared" si="1"/>
        <v>，2361836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91</v>
      </c>
      <c r="C9" s="7" t="s">
        <v>81</v>
      </c>
      <c r="D9" s="3">
        <v>206</v>
      </c>
      <c r="E9" t="str">
        <f>VLOOKUP(A9,HOP!A:L,12,0)</f>
        <v>206.00</v>
      </c>
      <c r="F9" t="str">
        <f>VLOOKUP(A9,HOP!A:C,3,0)</f>
        <v>2360066</v>
      </c>
      <c r="G9">
        <f t="shared" si="0"/>
        <v>0</v>
      </c>
      <c r="H9" t="str">
        <f t="shared" si="1"/>
        <v>，2360066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80</v>
      </c>
      <c r="C10" s="7" t="s">
        <v>81</v>
      </c>
      <c r="D10" s="3">
        <v>102</v>
      </c>
      <c r="E10" t="str">
        <f>VLOOKUP(A10,HOP!A:L,12,0)</f>
        <v>102.00</v>
      </c>
      <c r="F10" t="str">
        <f>VLOOKUP(A10,HOP!A:C,3,0)</f>
        <v>2362732</v>
      </c>
      <c r="G10">
        <f t="shared" si="0"/>
        <v>0</v>
      </c>
      <c r="H10" t="str">
        <f t="shared" si="1"/>
        <v>，2362732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80</v>
      </c>
      <c r="C11" s="7" t="s">
        <v>81</v>
      </c>
      <c r="D11" s="3">
        <v>225</v>
      </c>
      <c r="E11" t="str">
        <f>VLOOKUP(A11,HOP!A:L,12,0)</f>
        <v>225.00</v>
      </c>
      <c r="F11" t="str">
        <f>VLOOKUP(A11,HOP!A:C,3,0)</f>
        <v>2362962</v>
      </c>
      <c r="G11">
        <f t="shared" si="0"/>
        <v>0</v>
      </c>
      <c r="H11" t="str">
        <f t="shared" si="1"/>
        <v>，2362962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80</v>
      </c>
      <c r="C12" s="7" t="s">
        <v>81</v>
      </c>
      <c r="D12" s="3">
        <v>173</v>
      </c>
      <c r="E12" t="str">
        <f>VLOOKUP(A12,HOP!A:L,12,0)</f>
        <v>173.00</v>
      </c>
      <c r="F12" t="str">
        <f>VLOOKUP(A12,HOP!A:C,3,0)</f>
        <v>2362998</v>
      </c>
      <c r="G12">
        <f t="shared" si="0"/>
        <v>0</v>
      </c>
      <c r="H12" t="str">
        <f t="shared" si="1"/>
        <v>，2362998</v>
      </c>
      <c r="I12" t="str">
        <f>VLOOKUP(A12,HOP!A:T,20,0)</f>
        <v>直连</v>
      </c>
    </row>
    <row r="13" ht="14.25" customHeight="1" spans="1:9">
      <c r="A13" s="6" t="s">
        <v>165</v>
      </c>
      <c r="B13" s="7" t="s">
        <v>80</v>
      </c>
      <c r="C13" s="7" t="s">
        <v>81</v>
      </c>
      <c r="D13" s="3">
        <v>113</v>
      </c>
      <c r="E13" t="str">
        <f>VLOOKUP(A13,HOP!A:L,12,0)</f>
        <v>113.00</v>
      </c>
      <c r="F13" t="str">
        <f>VLOOKUP(A13,HOP!A:C,3,0)</f>
        <v>2362726</v>
      </c>
      <c r="G13">
        <f t="shared" si="0"/>
        <v>0</v>
      </c>
      <c r="H13" t="str">
        <f t="shared" si="1"/>
        <v>，2362726</v>
      </c>
      <c r="I13" t="str">
        <f>VLOOKUP(A13,HOP!A:T,20,0)</f>
        <v>直连</v>
      </c>
    </row>
    <row r="14" ht="14.25" customHeight="1" spans="1:9">
      <c r="A14" s="6" t="s">
        <v>173</v>
      </c>
      <c r="B14" s="7" t="s">
        <v>80</v>
      </c>
      <c r="C14" s="7" t="s">
        <v>81</v>
      </c>
      <c r="D14" s="3">
        <v>185</v>
      </c>
      <c r="E14" t="str">
        <f>VLOOKUP(A14,HOP!A:L,12,0)</f>
        <v>185.00</v>
      </c>
      <c r="F14" t="str">
        <f>VLOOKUP(A14,HOP!A:C,3,0)</f>
        <v>2362644</v>
      </c>
      <c r="G14">
        <f t="shared" si="0"/>
        <v>0</v>
      </c>
      <c r="H14" t="str">
        <f t="shared" si="1"/>
        <v>，2362644</v>
      </c>
      <c r="I14" t="str">
        <f>VLOOKUP(A14,HOP!A:T,20,0)</f>
        <v>直连</v>
      </c>
    </row>
    <row r="15" spans="1:10">
      <c r="A15" s="43" t="s">
        <v>191</v>
      </c>
      <c r="D15" s="8">
        <v>-340</v>
      </c>
      <c r="E15" t="e">
        <f>VLOOKUP(A15,HOP!A:L,12,0)</f>
        <v>#N/A</v>
      </c>
      <c r="F15">
        <v>2358878</v>
      </c>
      <c r="G15" t="e">
        <f t="shared" si="0"/>
        <v>#N/A</v>
      </c>
      <c r="H15" t="str">
        <f t="shared" si="1"/>
        <v>，2358878</v>
      </c>
      <c r="I15" t="e">
        <f>VLOOKUP(A15,HOP!A:T,20,0)</f>
        <v>#N/A</v>
      </c>
      <c r="J15" t="s">
        <v>203</v>
      </c>
    </row>
    <row r="16" spans="1:9">
      <c r="A16" s="43" t="s">
        <v>197</v>
      </c>
      <c r="D16" s="8">
        <v>1160</v>
      </c>
      <c r="E16">
        <v>1160</v>
      </c>
      <c r="F16">
        <v>2135828</v>
      </c>
      <c r="G16">
        <f t="shared" si="0"/>
        <v>0</v>
      </c>
      <c r="H16" t="str">
        <f t="shared" si="1"/>
        <v>，2135828</v>
      </c>
      <c r="I16" t="e">
        <f>VLOOKUP(A16,HOP!A:T,20,0)</f>
        <v>#N/A</v>
      </c>
    </row>
    <row r="18" spans="4:4">
      <c r="D18" s="3">
        <f>SUM(D2:D17)</f>
        <v>5086</v>
      </c>
    </row>
    <row r="19" ht="14.25" spans="4:4">
      <c r="D19" s="9" t="s">
        <v>23</v>
      </c>
    </row>
    <row r="22" spans="1:3">
      <c r="A22" t="s">
        <v>204</v>
      </c>
      <c r="C22">
        <v>5426</v>
      </c>
    </row>
    <row r="23" spans="1:3">
      <c r="A23" t="s">
        <v>205</v>
      </c>
      <c r="C23">
        <v>-340</v>
      </c>
    </row>
    <row r="24" spans="1:3">
      <c r="A24" s="5" t="s">
        <v>206</v>
      </c>
      <c r="C24">
        <f>SUM(C22:C23)</f>
        <v>5086</v>
      </c>
    </row>
  </sheetData>
  <autoFilter ref="A1:I1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207</v>
      </c>
      <c r="B1" s="2" t="s">
        <v>208</v>
      </c>
      <c r="C1" s="2" t="s">
        <v>209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210</v>
      </c>
      <c r="I1" s="2" t="s">
        <v>211</v>
      </c>
      <c r="J1" s="2" t="s">
        <v>212</v>
      </c>
      <c r="K1" s="2" t="s">
        <v>213</v>
      </c>
      <c r="L1" s="2" t="s">
        <v>214</v>
      </c>
      <c r="M1" s="2" t="s">
        <v>215</v>
      </c>
      <c r="N1" s="2" t="s">
        <v>216</v>
      </c>
      <c r="O1" s="2" t="s">
        <v>217</v>
      </c>
      <c r="P1" s="2" t="s">
        <v>218</v>
      </c>
      <c r="Q1" s="2" t="s">
        <v>219</v>
      </c>
      <c r="R1" s="2" t="s">
        <v>220</v>
      </c>
      <c r="S1" s="2" t="s">
        <v>221</v>
      </c>
      <c r="T1" s="2" t="s">
        <v>222</v>
      </c>
    </row>
    <row r="2" s="1" customFormat="1" spans="1:20">
      <c r="A2" s="1" t="s">
        <v>71</v>
      </c>
      <c r="B2" s="1" t="s">
        <v>79</v>
      </c>
      <c r="C2" s="1" t="s">
        <v>223</v>
      </c>
      <c r="D2" s="1" t="s">
        <v>76</v>
      </c>
      <c r="E2" s="1" t="s">
        <v>78</v>
      </c>
      <c r="F2" s="1" t="s">
        <v>80</v>
      </c>
      <c r="G2" s="1" t="s">
        <v>81</v>
      </c>
      <c r="H2" s="1" t="s">
        <v>194</v>
      </c>
      <c r="I2" s="1" t="s">
        <v>224</v>
      </c>
      <c r="J2" s="1" t="s">
        <v>225</v>
      </c>
      <c r="K2" s="1" t="s">
        <v>224</v>
      </c>
      <c r="L2" s="1" t="s">
        <v>224</v>
      </c>
      <c r="M2" s="1" t="s">
        <v>226</v>
      </c>
      <c r="N2" s="1" t="s">
        <v>226</v>
      </c>
      <c r="O2" s="1" t="s">
        <v>227</v>
      </c>
      <c r="P2" s="1" t="s">
        <v>228</v>
      </c>
      <c r="Q2" s="1" t="s">
        <v>229</v>
      </c>
      <c r="R2" s="1" t="s">
        <v>73</v>
      </c>
      <c r="S2" s="1" t="s">
        <v>230</v>
      </c>
      <c r="T2" s="1" t="s">
        <v>231</v>
      </c>
    </row>
    <row r="3" s="1" customFormat="1" spans="1:20">
      <c r="A3" s="1" t="s">
        <v>87</v>
      </c>
      <c r="B3" s="1" t="s">
        <v>91</v>
      </c>
      <c r="C3" s="1" t="s">
        <v>232</v>
      </c>
      <c r="D3" s="1" t="s">
        <v>89</v>
      </c>
      <c r="E3" s="1" t="s">
        <v>233</v>
      </c>
      <c r="F3" s="1" t="s">
        <v>80</v>
      </c>
      <c r="G3" s="1" t="s">
        <v>81</v>
      </c>
      <c r="H3" s="1" t="s">
        <v>194</v>
      </c>
      <c r="I3" s="1" t="s">
        <v>234</v>
      </c>
      <c r="J3" s="1" t="s">
        <v>225</v>
      </c>
      <c r="K3" s="1" t="s">
        <v>234</v>
      </c>
      <c r="L3" s="1" t="s">
        <v>234</v>
      </c>
      <c r="M3" s="1" t="s">
        <v>226</v>
      </c>
      <c r="N3" s="1" t="s">
        <v>226</v>
      </c>
      <c r="O3" s="1" t="s">
        <v>227</v>
      </c>
      <c r="P3" s="1" t="s">
        <v>228</v>
      </c>
      <c r="Q3" s="1" t="s">
        <v>235</v>
      </c>
      <c r="R3" s="1" t="s">
        <v>73</v>
      </c>
      <c r="S3" s="1" t="s">
        <v>230</v>
      </c>
      <c r="T3" s="1" t="s">
        <v>231</v>
      </c>
    </row>
    <row r="4" s="1" customFormat="1" spans="1:20">
      <c r="A4" s="1" t="s">
        <v>135</v>
      </c>
      <c r="B4" s="1" t="s">
        <v>91</v>
      </c>
      <c r="C4" s="1" t="s">
        <v>236</v>
      </c>
      <c r="D4" s="1" t="s">
        <v>237</v>
      </c>
      <c r="E4" s="1" t="s">
        <v>138</v>
      </c>
      <c r="F4" s="1" t="s">
        <v>91</v>
      </c>
      <c r="G4" s="1" t="s">
        <v>81</v>
      </c>
      <c r="H4" s="1" t="s">
        <v>194</v>
      </c>
      <c r="I4" s="1" t="s">
        <v>238</v>
      </c>
      <c r="J4" s="1" t="s">
        <v>225</v>
      </c>
      <c r="K4" s="1" t="s">
        <v>238</v>
      </c>
      <c r="L4" s="1" t="s">
        <v>238</v>
      </c>
      <c r="M4" s="1" t="s">
        <v>226</v>
      </c>
      <c r="N4" s="1" t="s">
        <v>226</v>
      </c>
      <c r="O4" s="1" t="s">
        <v>227</v>
      </c>
      <c r="P4" s="1" t="s">
        <v>228</v>
      </c>
      <c r="Q4" s="1" t="s">
        <v>239</v>
      </c>
      <c r="R4" s="1" t="s">
        <v>73</v>
      </c>
      <c r="S4" s="1" t="s">
        <v>230</v>
      </c>
      <c r="T4" s="1" t="s">
        <v>231</v>
      </c>
    </row>
    <row r="5" s="1" customFormat="1" spans="1:20">
      <c r="A5" s="1" t="s">
        <v>240</v>
      </c>
      <c r="B5" s="1" t="s">
        <v>91</v>
      </c>
      <c r="C5" s="1" t="s">
        <v>241</v>
      </c>
      <c r="D5" s="1" t="s">
        <v>105</v>
      </c>
      <c r="E5" s="1" t="s">
        <v>242</v>
      </c>
      <c r="F5" s="1" t="s">
        <v>80</v>
      </c>
      <c r="G5" s="1" t="s">
        <v>81</v>
      </c>
      <c r="H5" s="1" t="s">
        <v>194</v>
      </c>
      <c r="I5" s="1" t="s">
        <v>227</v>
      </c>
      <c r="J5" s="1" t="s">
        <v>225</v>
      </c>
      <c r="K5" s="1" t="s">
        <v>227</v>
      </c>
      <c r="L5" s="1" t="s">
        <v>227</v>
      </c>
      <c r="M5" s="1" t="s">
        <v>226</v>
      </c>
      <c r="N5" s="1" t="s">
        <v>226</v>
      </c>
      <c r="O5" s="1" t="s">
        <v>227</v>
      </c>
      <c r="P5" s="1" t="s">
        <v>228</v>
      </c>
      <c r="Q5" s="1" t="s">
        <v>243</v>
      </c>
      <c r="R5" s="1" t="s">
        <v>73</v>
      </c>
      <c r="S5" s="1" t="s">
        <v>230</v>
      </c>
      <c r="T5" s="1" t="s">
        <v>231</v>
      </c>
    </row>
    <row r="6" s="1" customFormat="1" spans="1:20">
      <c r="A6" s="1" t="s">
        <v>96</v>
      </c>
      <c r="B6" s="1" t="s">
        <v>91</v>
      </c>
      <c r="C6" s="1" t="s">
        <v>244</v>
      </c>
      <c r="D6" s="1" t="s">
        <v>98</v>
      </c>
      <c r="E6" s="1" t="s">
        <v>245</v>
      </c>
      <c r="F6" s="1" t="s">
        <v>80</v>
      </c>
      <c r="G6" s="1" t="s">
        <v>81</v>
      </c>
      <c r="H6" s="1" t="s">
        <v>194</v>
      </c>
      <c r="I6" s="1" t="s">
        <v>246</v>
      </c>
      <c r="J6" s="1" t="s">
        <v>225</v>
      </c>
      <c r="K6" s="1" t="s">
        <v>246</v>
      </c>
      <c r="L6" s="1" t="s">
        <v>246</v>
      </c>
      <c r="M6" s="1" t="s">
        <v>226</v>
      </c>
      <c r="N6" s="1" t="s">
        <v>226</v>
      </c>
      <c r="O6" s="1" t="s">
        <v>227</v>
      </c>
      <c r="P6" s="1" t="s">
        <v>228</v>
      </c>
      <c r="Q6" s="1" t="s">
        <v>247</v>
      </c>
      <c r="R6" s="1" t="s">
        <v>73</v>
      </c>
      <c r="S6" s="1" t="s">
        <v>230</v>
      </c>
      <c r="T6" s="1" t="s">
        <v>231</v>
      </c>
    </row>
    <row r="7" s="1" customFormat="1" spans="1:20">
      <c r="A7" s="1" t="s">
        <v>111</v>
      </c>
      <c r="B7" s="1" t="s">
        <v>80</v>
      </c>
      <c r="C7" s="1" t="s">
        <v>248</v>
      </c>
      <c r="D7" s="1" t="s">
        <v>113</v>
      </c>
      <c r="E7" s="1" t="s">
        <v>114</v>
      </c>
      <c r="F7" s="1" t="s">
        <v>80</v>
      </c>
      <c r="G7" s="1" t="s">
        <v>81</v>
      </c>
      <c r="H7" s="1" t="s">
        <v>194</v>
      </c>
      <c r="I7" s="1" t="s">
        <v>249</v>
      </c>
      <c r="J7" s="1" t="s">
        <v>225</v>
      </c>
      <c r="K7" s="1" t="s">
        <v>249</v>
      </c>
      <c r="L7" s="1" t="s">
        <v>249</v>
      </c>
      <c r="M7" s="1" t="s">
        <v>226</v>
      </c>
      <c r="N7" s="1" t="s">
        <v>226</v>
      </c>
      <c r="O7" s="1" t="s">
        <v>227</v>
      </c>
      <c r="P7" s="1" t="s">
        <v>228</v>
      </c>
      <c r="Q7" s="1" t="s">
        <v>250</v>
      </c>
      <c r="R7" s="1" t="s">
        <v>73</v>
      </c>
      <c r="S7" s="1" t="s">
        <v>230</v>
      </c>
      <c r="T7" s="1" t="s">
        <v>231</v>
      </c>
    </row>
    <row r="8" s="1" customFormat="1" spans="1:20">
      <c r="A8" s="1" t="s">
        <v>103</v>
      </c>
      <c r="B8" s="1" t="s">
        <v>80</v>
      </c>
      <c r="C8" s="1" t="s">
        <v>251</v>
      </c>
      <c r="D8" s="1" t="s">
        <v>105</v>
      </c>
      <c r="E8" s="1" t="s">
        <v>106</v>
      </c>
      <c r="F8" s="1" t="s">
        <v>80</v>
      </c>
      <c r="G8" s="1" t="s">
        <v>81</v>
      </c>
      <c r="H8" s="1" t="s">
        <v>194</v>
      </c>
      <c r="I8" s="1" t="s">
        <v>252</v>
      </c>
      <c r="J8" s="1" t="s">
        <v>225</v>
      </c>
      <c r="K8" s="1" t="s">
        <v>252</v>
      </c>
      <c r="L8" s="1" t="s">
        <v>252</v>
      </c>
      <c r="M8" s="1" t="s">
        <v>226</v>
      </c>
      <c r="N8" s="1" t="s">
        <v>226</v>
      </c>
      <c r="O8" s="1" t="s">
        <v>227</v>
      </c>
      <c r="P8" s="1" t="s">
        <v>228</v>
      </c>
      <c r="Q8" s="1" t="s">
        <v>253</v>
      </c>
      <c r="R8" s="1" t="s">
        <v>73</v>
      </c>
      <c r="S8" s="1" t="s">
        <v>230</v>
      </c>
      <c r="T8" s="1" t="s">
        <v>231</v>
      </c>
    </row>
    <row r="9" s="1" customFormat="1" spans="1:20">
      <c r="A9" s="1" t="s">
        <v>127</v>
      </c>
      <c r="B9" s="1" t="s">
        <v>80</v>
      </c>
      <c r="C9" s="1" t="s">
        <v>254</v>
      </c>
      <c r="D9" s="1" t="s">
        <v>255</v>
      </c>
      <c r="E9" s="1" t="s">
        <v>130</v>
      </c>
      <c r="F9" s="1" t="s">
        <v>80</v>
      </c>
      <c r="G9" s="1" t="s">
        <v>81</v>
      </c>
      <c r="H9" s="1" t="s">
        <v>194</v>
      </c>
      <c r="I9" s="1" t="s">
        <v>256</v>
      </c>
      <c r="J9" s="1" t="s">
        <v>225</v>
      </c>
      <c r="K9" s="1" t="s">
        <v>256</v>
      </c>
      <c r="L9" s="1" t="s">
        <v>256</v>
      </c>
      <c r="M9" s="1" t="s">
        <v>226</v>
      </c>
      <c r="N9" s="1" t="s">
        <v>226</v>
      </c>
      <c r="O9" s="1" t="s">
        <v>227</v>
      </c>
      <c r="P9" s="1" t="s">
        <v>228</v>
      </c>
      <c r="Q9" s="1" t="s">
        <v>257</v>
      </c>
      <c r="R9" s="1" t="s">
        <v>73</v>
      </c>
      <c r="S9" s="1" t="s">
        <v>230</v>
      </c>
      <c r="T9" s="1" t="s">
        <v>231</v>
      </c>
    </row>
    <row r="10" s="1" customFormat="1" spans="1:20">
      <c r="A10" s="1" t="s">
        <v>173</v>
      </c>
      <c r="B10" s="1" t="s">
        <v>80</v>
      </c>
      <c r="C10" s="1" t="s">
        <v>258</v>
      </c>
      <c r="D10" s="1" t="s">
        <v>175</v>
      </c>
      <c r="E10" s="1" t="s">
        <v>176</v>
      </c>
      <c r="F10" s="1" t="s">
        <v>80</v>
      </c>
      <c r="G10" s="1" t="s">
        <v>81</v>
      </c>
      <c r="H10" s="1" t="s">
        <v>194</v>
      </c>
      <c r="I10" s="1" t="s">
        <v>259</v>
      </c>
      <c r="J10" s="1" t="s">
        <v>225</v>
      </c>
      <c r="K10" s="1" t="s">
        <v>259</v>
      </c>
      <c r="L10" s="1" t="s">
        <v>259</v>
      </c>
      <c r="M10" s="1" t="s">
        <v>226</v>
      </c>
      <c r="N10" s="1" t="s">
        <v>226</v>
      </c>
      <c r="O10" s="1" t="s">
        <v>227</v>
      </c>
      <c r="P10" s="1" t="s">
        <v>228</v>
      </c>
      <c r="Q10" s="1" t="s">
        <v>260</v>
      </c>
      <c r="R10" s="1" t="s">
        <v>73</v>
      </c>
      <c r="S10" s="1" t="s">
        <v>230</v>
      </c>
      <c r="T10" s="1" t="s">
        <v>231</v>
      </c>
    </row>
    <row r="11" s="1" customFormat="1" spans="1:20">
      <c r="A11" s="1" t="s">
        <v>165</v>
      </c>
      <c r="B11" s="1" t="s">
        <v>80</v>
      </c>
      <c r="C11" s="1" t="s">
        <v>261</v>
      </c>
      <c r="D11" s="1" t="s">
        <v>167</v>
      </c>
      <c r="E11" s="1" t="s">
        <v>168</v>
      </c>
      <c r="F11" s="1" t="s">
        <v>80</v>
      </c>
      <c r="G11" s="1" t="s">
        <v>81</v>
      </c>
      <c r="H11" s="1" t="s">
        <v>194</v>
      </c>
      <c r="I11" s="1" t="s">
        <v>262</v>
      </c>
      <c r="J11" s="1" t="s">
        <v>225</v>
      </c>
      <c r="K11" s="1" t="s">
        <v>262</v>
      </c>
      <c r="L11" s="1" t="s">
        <v>262</v>
      </c>
      <c r="M11" s="1" t="s">
        <v>226</v>
      </c>
      <c r="N11" s="1" t="s">
        <v>226</v>
      </c>
      <c r="O11" s="1" t="s">
        <v>227</v>
      </c>
      <c r="P11" s="1" t="s">
        <v>228</v>
      </c>
      <c r="Q11" s="1" t="s">
        <v>263</v>
      </c>
      <c r="R11" s="1" t="s">
        <v>73</v>
      </c>
      <c r="S11" s="1" t="s">
        <v>230</v>
      </c>
      <c r="T11" s="1" t="s">
        <v>231</v>
      </c>
    </row>
    <row r="12" s="1" customFormat="1" spans="1:20">
      <c r="A12" s="1" t="s">
        <v>143</v>
      </c>
      <c r="B12" s="1" t="s">
        <v>80</v>
      </c>
      <c r="C12" s="1" t="s">
        <v>264</v>
      </c>
      <c r="D12" s="1" t="s">
        <v>145</v>
      </c>
      <c r="E12" s="1" t="s">
        <v>146</v>
      </c>
      <c r="F12" s="1" t="s">
        <v>80</v>
      </c>
      <c r="G12" s="1" t="s">
        <v>81</v>
      </c>
      <c r="H12" s="1" t="s">
        <v>194</v>
      </c>
      <c r="I12" s="1" t="s">
        <v>265</v>
      </c>
      <c r="J12" s="1" t="s">
        <v>225</v>
      </c>
      <c r="K12" s="1" t="s">
        <v>265</v>
      </c>
      <c r="L12" s="1" t="s">
        <v>265</v>
      </c>
      <c r="M12" s="1" t="s">
        <v>226</v>
      </c>
      <c r="N12" s="1" t="s">
        <v>226</v>
      </c>
      <c r="O12" s="1" t="s">
        <v>227</v>
      </c>
      <c r="P12" s="1" t="s">
        <v>228</v>
      </c>
      <c r="Q12" s="1" t="s">
        <v>266</v>
      </c>
      <c r="R12" s="1" t="s">
        <v>73</v>
      </c>
      <c r="S12" s="1" t="s">
        <v>230</v>
      </c>
      <c r="T12" s="1" t="s">
        <v>231</v>
      </c>
    </row>
    <row r="13" s="1" customFormat="1" spans="1:20">
      <c r="A13" s="1" t="s">
        <v>119</v>
      </c>
      <c r="B13" s="1" t="s">
        <v>80</v>
      </c>
      <c r="C13" s="1" t="s">
        <v>267</v>
      </c>
      <c r="D13" s="1" t="s">
        <v>268</v>
      </c>
      <c r="E13" s="1" t="s">
        <v>122</v>
      </c>
      <c r="F13" s="1" t="s">
        <v>80</v>
      </c>
      <c r="G13" s="1" t="s">
        <v>81</v>
      </c>
      <c r="H13" s="1" t="s">
        <v>194</v>
      </c>
      <c r="I13" s="1" t="s">
        <v>269</v>
      </c>
      <c r="J13" s="1" t="s">
        <v>225</v>
      </c>
      <c r="K13" s="1" t="s">
        <v>269</v>
      </c>
      <c r="L13" s="1" t="s">
        <v>269</v>
      </c>
      <c r="M13" s="1" t="s">
        <v>226</v>
      </c>
      <c r="N13" s="1" t="s">
        <v>226</v>
      </c>
      <c r="O13" s="1" t="s">
        <v>227</v>
      </c>
      <c r="P13" s="1" t="s">
        <v>228</v>
      </c>
      <c r="Q13" s="1" t="s">
        <v>270</v>
      </c>
      <c r="R13" s="1" t="s">
        <v>73</v>
      </c>
      <c r="S13" s="1" t="s">
        <v>230</v>
      </c>
      <c r="T13" s="1" t="s">
        <v>231</v>
      </c>
    </row>
    <row r="14" s="1" customFormat="1" spans="1:20">
      <c r="A14" s="1" t="s">
        <v>151</v>
      </c>
      <c r="B14" s="1" t="s">
        <v>80</v>
      </c>
      <c r="C14" s="1" t="s">
        <v>271</v>
      </c>
      <c r="D14" s="1" t="s">
        <v>272</v>
      </c>
      <c r="E14" s="1" t="s">
        <v>154</v>
      </c>
      <c r="F14" s="1" t="s">
        <v>80</v>
      </c>
      <c r="G14" s="1" t="s">
        <v>81</v>
      </c>
      <c r="H14" s="1" t="s">
        <v>194</v>
      </c>
      <c r="I14" s="1" t="s">
        <v>273</v>
      </c>
      <c r="J14" s="1" t="s">
        <v>225</v>
      </c>
      <c r="K14" s="1" t="s">
        <v>273</v>
      </c>
      <c r="L14" s="1" t="s">
        <v>273</v>
      </c>
      <c r="M14" s="1" t="s">
        <v>226</v>
      </c>
      <c r="N14" s="1" t="s">
        <v>226</v>
      </c>
      <c r="O14" s="1" t="s">
        <v>227</v>
      </c>
      <c r="P14" s="1" t="s">
        <v>228</v>
      </c>
      <c r="Q14" s="1" t="s">
        <v>274</v>
      </c>
      <c r="R14" s="1" t="s">
        <v>73</v>
      </c>
      <c r="S14" s="1" t="s">
        <v>230</v>
      </c>
      <c r="T14" s="1" t="s">
        <v>231</v>
      </c>
    </row>
    <row r="15" s="1" customFormat="1" spans="1:20">
      <c r="A15" s="1" t="s">
        <v>158</v>
      </c>
      <c r="B15" s="1" t="s">
        <v>80</v>
      </c>
      <c r="C15" s="1" t="s">
        <v>275</v>
      </c>
      <c r="D15" s="1" t="s">
        <v>276</v>
      </c>
      <c r="E15" s="1" t="s">
        <v>161</v>
      </c>
      <c r="F15" s="1" t="s">
        <v>80</v>
      </c>
      <c r="G15" s="1" t="s">
        <v>81</v>
      </c>
      <c r="H15" s="1" t="s">
        <v>194</v>
      </c>
      <c r="I15" s="1" t="s">
        <v>277</v>
      </c>
      <c r="J15" s="1" t="s">
        <v>225</v>
      </c>
      <c r="K15" s="1" t="s">
        <v>277</v>
      </c>
      <c r="L15" s="1" t="s">
        <v>277</v>
      </c>
      <c r="M15" s="1" t="s">
        <v>226</v>
      </c>
      <c r="N15" s="1" t="s">
        <v>226</v>
      </c>
      <c r="O15" s="1" t="s">
        <v>227</v>
      </c>
      <c r="P15" s="1" t="s">
        <v>228</v>
      </c>
      <c r="Q15" s="1" t="s">
        <v>278</v>
      </c>
      <c r="R15" s="1" t="s">
        <v>73</v>
      </c>
      <c r="S15" s="1" t="s">
        <v>230</v>
      </c>
      <c r="T15" s="1" t="s">
        <v>231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2021-12-31T03:03:11Z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F140B00D30AE4869B73FE9E17B998301</vt:lpwstr>
  </property>
</Properties>
</file>