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<sst xmlns="http://schemas.openxmlformats.org/spreadsheetml/2006/main" count="1026" uniqueCount="374">
  <si>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</si>
  <si>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</si>
  <si>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</si>
  <si>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</si>
  <si>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</si>
  <si>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</si>
  <si>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</si>
  <si>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</si>
  <si>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</si>
  <si>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</si>
  <si>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</si>
  <si>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</si>
  <si>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</si>
  <si>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</si>
  <si>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</si>
  <si>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</si>
  <si>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</si>
  <si>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</si>
  <si>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</si>
  <si>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</si>
  <si>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</si>
  <si>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</si>
  <si>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</si>
  <si>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</si>
  <si>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</si>
  <si>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</si>
  <si>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</si>
  <si>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[奥兰多]万豪村奥兰多布埃纳维斯塔湖春季山丘套房万豪酒店(SpringHill Suites by Marriott Orlando Lake Buena Vista in Marriott Village)(55280795)</t>
  </si>
  <si>
    <t>工作室(2双人床带沙发床带阳台)&lt;不退款&gt;&lt;2人入住&gt;</t>
  </si>
  <si>
    <t>HKD</t>
  </si>
  <si>
    <t>Meng/Junyu</t>
  </si>
  <si>
    <t>CA13030220119HKD</t>
  </si>
  <si>
    <t>未提现</t>
  </si>
  <si>
    <t>携程开票</t>
  </si>
  <si>
    <t>[布拉格]优普润斯酒店(U Prince)(55346045)</t>
  </si>
  <si>
    <t>双人床房&lt;早餐&gt;&lt;不退款&gt;&lt;2人入住&gt;</t>
  </si>
  <si>
    <t>Glider/Igor</t>
  </si>
  <si>
    <t>[芝加哥]芝加哥壮丽大道希尔顿逸林酒店(DoubleTree by Hilton Chicago Magnificent Mile)(55680660)</t>
  </si>
  <si>
    <t>无障碍两张大床房带淋浴&lt;2人入住&gt;&lt;不退款&gt;</t>
  </si>
  <si>
    <t>Kellum/Kareem R,Kellum/Kayleigh</t>
  </si>
  <si>
    <t>两张双人床一室房（带沙发床和阳台）&lt;2人入住&gt;&lt;不退款&gt;&lt;早餐&gt;</t>
  </si>
  <si>
    <t>Duff/Irina</t>
  </si>
  <si>
    <t>取消</t>
  </si>
  <si>
    <t>[大田]皇后酒店(The Empress Hotel)(55320984)</t>
  </si>
  <si>
    <t>双人床房(带露台)&lt;2人入住&gt;&lt;不退款&gt;&lt;早餐&gt;</t>
  </si>
  <si>
    <t>JI/SOOYONG</t>
  </si>
  <si>
    <t>[圣安东尼奥]圣安东尼奥河流中心万豪酒店(San Antonio Marriott Rivercenter)(68025870)</t>
  </si>
  <si>
    <t>特大床房&lt;2人入住&gt;&lt;不退款&gt;</t>
  </si>
  <si>
    <t>Herschap/Eric</t>
  </si>
  <si>
    <t>[丹佛]丹佛市中心威斯丁酒店(The Westin Denver Downtown)(55491745)</t>
  </si>
  <si>
    <t>传统特大床房&lt;2人入住&gt;&lt;不退款&gt;</t>
  </si>
  <si>
    <t>Malone/Elisa</t>
  </si>
  <si>
    <t>[济州市]济州天山商务酒店(Jeju Skyhill Business Hotel)(55585904)</t>
  </si>
  <si>
    <t>标准双床房&lt;不退款&gt;&lt;2人入住&gt;</t>
  </si>
  <si>
    <t>jung/youngseok</t>
  </si>
  <si>
    <t>[旧金山]旧金山马奎斯联合广场万豪酒店(San Francisco Marriott Marquis Union Square)(55851820)</t>
  </si>
  <si>
    <t>行政特大床套房(低层)&lt;不退款&gt;&lt;2人入住&gt;</t>
  </si>
  <si>
    <t>HUANG/KAI,CAI/ZIXUAN</t>
  </si>
  <si>
    <t>[泗水]泗水威斯汀酒店(The Westin Surabaya)(71609265)</t>
  </si>
  <si>
    <t>威斯汀豪华特大床房&lt;2人入住&gt;&lt;不退款&gt;&lt;早餐&gt;</t>
  </si>
  <si>
    <t>MAURITS/STEVEN</t>
  </si>
  <si>
    <t>[Maeen Sub-District]伊始塔死海开平酒店(Kempinski Hotel Ishtar Dead Sea)(60493796)</t>
  </si>
  <si>
    <t>高级特大床房&lt;早餐&gt;&lt;不退款&gt;&lt;2人入住&gt;</t>
  </si>
  <si>
    <t>Sweeny/Tyler</t>
  </si>
  <si>
    <t>76695SC086765</t>
  </si>
  <si>
    <t>[国家港口]华盛顿特区国家港口万豪AC酒店(AC Hotel National Harbor Washington, DC Area)(68028483)</t>
  </si>
  <si>
    <t>单床房&lt;2人入住&gt;&lt;不退款&gt;</t>
  </si>
  <si>
    <t>Harris/Samantha Allana Asantewa</t>
  </si>
  <si>
    <t>[萨凡纳]威斯汀萨瓦纳港高尔夫度假村及水疗中心(The Westin Savannah Harbor Golf Resort &amp; Spa)(55354581)</t>
  </si>
  <si>
    <t>高尔夫球场景观客房（1张特大床）&lt;2人入住&gt;&lt;不退款&gt;</t>
  </si>
  <si>
    <t>Shelton/Gerald</t>
  </si>
  <si>
    <t>威斯汀豪华2张双人床房&lt;2人入住&gt;&lt;不退款&gt;&lt;早餐&gt;</t>
  </si>
  <si>
    <t>PRANATA/ADHI</t>
  </si>
  <si>
    <t>[桑迪斯普林斯]亚特兰大北市区威斯汀酒店(The Westin Atlanta Perimeter North)(68026101)</t>
  </si>
  <si>
    <t>传统特大床房&lt;不退款&gt;&lt;2人入住&gt;</t>
  </si>
  <si>
    <t>Wentz/Haley Elizabeth,Tucker/Marcus Anthony</t>
  </si>
  <si>
    <t>[埃森]Residence Inn by Marriott Essen City(71609412)</t>
  </si>
  <si>
    <t>大床工作室房&lt;2人入住&gt;&lt;不退款&gt;&lt;早餐&gt;</t>
  </si>
  <si>
    <t>Valter/Damir,bartsch/Vanessa</t>
  </si>
  <si>
    <t>[阿利坎特]欧洲之星光明之城酒店(Eurostars Lucentum)(55505287)</t>
  </si>
  <si>
    <t>双人床或双床房&lt;2人入住&gt;&lt;不退款&gt;</t>
  </si>
  <si>
    <t>Camin Lechon/Susana</t>
  </si>
  <si>
    <t>[三宝垄]三宝拢魏玛丽翁酒店(Wimarion Hotel Semarang)(68545261)</t>
  </si>
  <si>
    <t>超值豪华房&lt;2人入住&gt;&lt;不退款&gt;&lt;早餐&gt;</t>
  </si>
  <si>
    <t>Zhang/Xiaolong</t>
  </si>
  <si>
    <t>[吉尔福德]基尔弗德港口酒店(Guildford Harbour Hotel)(55391229)</t>
  </si>
  <si>
    <t>标准双人房&lt;不退款&gt;&lt;2人入住&gt;</t>
  </si>
  <si>
    <t>Raja/Vishal,Metsaluik/Andra</t>
  </si>
  <si>
    <t>[普吉岛]普吉岛芭东福朋喜来登海滩度假酒店 (SHA Plus+)(Four Points by Sheraton Phuket Patong Beach Resort (SHA Plus+))(75220984)</t>
  </si>
  <si>
    <t>特大床房（可通往泳池）&lt;2人入住&gt;&lt;不退款&gt;&lt;早餐&gt;</t>
  </si>
  <si>
    <t>Namprasert/Sayamol</t>
  </si>
  <si>
    <t>97820896;97820924</t>
  </si>
  <si>
    <t>[灵韦]曼彻斯特机场智选假日酒店(Holiday Inn Express Manchester Airport)(55354858)</t>
  </si>
  <si>
    <t>双人房&lt;2人入住&gt;&lt;不退款&gt;&lt;早餐&gt;</t>
  </si>
  <si>
    <t>McColl/Stephen</t>
  </si>
  <si>
    <t>[坦帕]坦帕机场西岸福朋喜来登酒店(Four Points by Sheraton Suites Tampa Airport Westshore)(68027792)</t>
  </si>
  <si>
    <t>豪华特大床一卧套房(带沙发床)&lt;不退款&gt;&lt;2人入住&gt;</t>
  </si>
  <si>
    <t>Tim/Junella</t>
  </si>
  <si>
    <t>[首尔]首尔江南新威酒店(Hotel Newv Gangnam Seoul)(69451840)</t>
  </si>
  <si>
    <t>高级双人房&lt;不退款&gt;&lt;2人入住&gt;</t>
  </si>
  <si>
    <t>lee/jaewon,kim/seong eun</t>
  </si>
  <si>
    <t>[波苏埃洛-德阿拉尔孔]欧洲之星马德里酒店(Eurostars I-Hotel Madrid)(55733308)</t>
  </si>
  <si>
    <t>双床房&lt;不退款&gt;&lt;2人入住&gt;</t>
  </si>
  <si>
    <t>QUIROGA FERNANDEZ/M. CARMEN</t>
  </si>
  <si>
    <t>[尼亚加拉瀑布]喜来登瀑布景观酒店(Sheraton Fallsview Hotel)(55426606)</t>
  </si>
  <si>
    <t>瀑布景2张大床房带朱丽叶阳台&lt;2人入住&gt;&lt;不退款&gt;</t>
  </si>
  <si>
    <t>Gosal/Harjot</t>
  </si>
  <si>
    <t>[巴厘岛]巴厘岛和风度假村水疗中心(Blu-Zea Resort by Double-Six)(55414350)</t>
  </si>
  <si>
    <t>高级双人房&lt;2人入住&gt;&lt;不退款&gt;&lt;早餐&gt;</t>
  </si>
  <si>
    <t>Adlan/Ahmad,Adlan/Ahmad</t>
  </si>
  <si>
    <t>Verwayen/Joseph</t>
  </si>
  <si>
    <t>mata/jose Eduardo,SALDIVAR/GILBERTO</t>
  </si>
  <si>
    <t>99077117;99077118</t>
  </si>
  <si>
    <t>[哥打京那巴鲁]艾美度假酒店(Le Meridien Kota Kinabalu)(55439469)</t>
  </si>
  <si>
    <t>城景特大床房&lt;不退款&gt;&lt;2人入住&gt;</t>
  </si>
  <si>
    <t>Ahmad/Mohammad Adam</t>
  </si>
  <si>
    <t>[西雅加达]LTC葛洛多克惬意酒店(Favehotel LTC Glodok)(56185709)</t>
  </si>
  <si>
    <t>趣味房&lt;不退款&gt;&lt;2人入住&gt;</t>
  </si>
  <si>
    <t>Ning/Zichun</t>
  </si>
  <si>
    <t>[棉兰]棉兰帕曼酒店(Favehotel S. Parman Medan)(55768350)</t>
  </si>
  <si>
    <t>豪华客房&lt;不退款&gt;&lt;2人入住&gt;</t>
  </si>
  <si>
    <t>QIAO/SHIKUAN</t>
  </si>
  <si>
    <t>[阿尔伯克基]阿尔伯克尔基机场万怡酒店(Courtyard by Marriott Albuquerque Airport)(55505414)</t>
  </si>
  <si>
    <t>特大床房(带沙发床)&lt;2人入住&gt;&lt;不退款&gt;</t>
  </si>
  <si>
    <t>CHEN/JIE,WU/ZHIYUN</t>
  </si>
  <si>
    <t>Rios Fernandez/Pedro</t>
  </si>
  <si>
    <t>[伯明翰]Aloft Birmingham Eastside(75220839)</t>
  </si>
  <si>
    <t>雅乐轩特大床房&lt;2人入住&gt;&lt;不退款&gt;</t>
  </si>
  <si>
    <t>Beckford/Nia,Mutasa/Tad</t>
  </si>
  <si>
    <t>[迪拜]迪拜阿玛哈豪华精选沙漠水疗度假酒店(Al Maha, a Luxury Collection Desert Resort &amp; Spa, Dubai)(55560409)</t>
  </si>
  <si>
    <t>Bedouin一卧室特大床套房，带私人游泳池&lt;2人入住&gt;&lt;不退款&gt;&lt;早餐&gt;</t>
  </si>
  <si>
    <t>SUN/TIANZHUO</t>
  </si>
  <si>
    <t>，</t>
  </si>
  <si>
    <t xml:space="preserve"> 69606 HKD</t>
  </si>
  <si>
    <t>A220119150418481</t>
  </si>
  <si>
    <t>总计：69606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</si>
  <si>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</si>
  <si>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</si>
  <si>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</si>
  <si>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</si>
  <si>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</si>
  <si>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</si>
  <si>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</si>
  <si>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</si>
  <si>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</si>
  <si>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</si>
  <si>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</si>
  <si>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</si>
  <si>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</si>
  <si>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</si>
  <si>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</si>
  <si>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</si>
  <si>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</si>
  <si>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2022-01-15</t>
  </si>
  <si>
    <t>2393498</t>
  </si>
  <si>
    <t>迪拜阿玛哈豪华精选沙漠水疗度假酒店</t>
  </si>
  <si>
    <t>SUN TIANZHUO</t>
  </si>
  <si>
    <t>2022-01-16</t>
  </si>
  <si>
    <t>退房日周结</t>
  </si>
  <si>
    <t>10051.99</t>
  </si>
  <si>
    <t>12290.00</t>
  </si>
  <si>
    <t>0</t>
  </si>
  <si>
    <t>0.00</t>
  </si>
  <si>
    <t>携程汇智国际直连</t>
  </si>
  <si>
    <t>2022-01-15 21:57:08</t>
  </si>
  <si>
    <t>否</t>
  </si>
  <si>
    <t>汇智国际旅游发展有限公司</t>
  </si>
  <si>
    <t>直连</t>
  </si>
  <si>
    <t>2393227</t>
  </si>
  <si>
    <t>Aloft Birmingham Eastside</t>
  </si>
  <si>
    <t>Beckford Nia,Mutasa Tad</t>
  </si>
  <si>
    <t>592.98</t>
  </si>
  <si>
    <t>725.00</t>
  </si>
  <si>
    <t>2022-01-15 20:08:31</t>
  </si>
  <si>
    <t>2393163</t>
  </si>
  <si>
    <t>欧洲之星光明之城酒店</t>
  </si>
  <si>
    <t>Rios Fernandez Pedro</t>
  </si>
  <si>
    <t>363.15</t>
  </si>
  <si>
    <t>444.00</t>
  </si>
  <si>
    <t>2022-01-15 19:48:54</t>
  </si>
  <si>
    <t>2392880</t>
  </si>
  <si>
    <t>阿尔伯克基机场万怡酒店</t>
  </si>
  <si>
    <t>CHEN JIE,WU ZHIYUN</t>
  </si>
  <si>
    <t>488.29</t>
  </si>
  <si>
    <t>597.00</t>
  </si>
  <si>
    <t>2022-01-15 17:49:36</t>
  </si>
  <si>
    <t>2392593</t>
  </si>
  <si>
    <t>棉兰帕曼酒店</t>
  </si>
  <si>
    <t>QIAO SHIKUAN</t>
  </si>
  <si>
    <t>149.68</t>
  </si>
  <si>
    <t>183.00</t>
  </si>
  <si>
    <t>2022-01-15 15:24:55</t>
  </si>
  <si>
    <t>2392432</t>
  </si>
  <si>
    <t>LTC葛洛多克惬意酒店</t>
  </si>
  <si>
    <t>Ning Zichun</t>
  </si>
  <si>
    <t>139.86</t>
  </si>
  <si>
    <t>171.00</t>
  </si>
  <si>
    <t>2022-01-15 13:54:57</t>
  </si>
  <si>
    <t>2392360</t>
  </si>
  <si>
    <t>哥打京那巴鲁艾美酒店</t>
  </si>
  <si>
    <t>Ahmad Mohammad Adam</t>
  </si>
  <si>
    <t>357.42</t>
  </si>
  <si>
    <t>437.00</t>
  </si>
  <si>
    <t>2022-01-15 13:23:20</t>
  </si>
  <si>
    <t>2392203</t>
  </si>
  <si>
    <t>圣安东尼奥河流中心万豪酒店</t>
  </si>
  <si>
    <t>mata jose Eduardo,SALDIVAR GILBERTO</t>
  </si>
  <si>
    <t>2669.63</t>
  </si>
  <si>
    <t>3264.00</t>
  </si>
  <si>
    <t>2022-01-15 12:16:07</t>
  </si>
  <si>
    <t>2392065</t>
  </si>
  <si>
    <t>Verwayen Joseph</t>
  </si>
  <si>
    <t>1334.81</t>
  </si>
  <si>
    <t>1632.00</t>
  </si>
  <si>
    <t>2022-01-15 11:09:46</t>
  </si>
  <si>
    <t>2392021</t>
  </si>
  <si>
    <t>巴厘岛和风度假村水疗中心</t>
  </si>
  <si>
    <t>Adlan Ahmad,Adlan Ahmad</t>
  </si>
  <si>
    <t>179.12</t>
  </si>
  <si>
    <t>219.00</t>
  </si>
  <si>
    <t>2022-01-15 10:43:02</t>
  </si>
  <si>
    <t>2391747</t>
  </si>
  <si>
    <t>瀑布喜来登酒店</t>
  </si>
  <si>
    <t>Gosal Harjot</t>
  </si>
  <si>
    <t>848.16</t>
  </si>
  <si>
    <t>1037.00</t>
  </si>
  <si>
    <t>2022-01-15 08:13:20</t>
  </si>
  <si>
    <t>2391685</t>
  </si>
  <si>
    <t>欧洲之星马德里酒店</t>
  </si>
  <si>
    <t>QUIROGA FERNANDEZ M. CARMEN</t>
  </si>
  <si>
    <t>384.41</t>
  </si>
  <si>
    <t>470.00</t>
  </si>
  <si>
    <t>2022-01-15 02:44:40</t>
  </si>
  <si>
    <t>2022-01-14</t>
  </si>
  <si>
    <t>2390720</t>
  </si>
  <si>
    <t>纽维酒店</t>
  </si>
  <si>
    <t>lee jaewon,kim seong eun</t>
  </si>
  <si>
    <t>470.29</t>
  </si>
  <si>
    <t>575.00</t>
  </si>
  <si>
    <t>2022-01-14 18:28:35</t>
  </si>
  <si>
    <t>2389581</t>
  </si>
  <si>
    <t>坦帕机场西岸福朋喜来登酒店</t>
  </si>
  <si>
    <t>Tim Junella</t>
  </si>
  <si>
    <t>2394.81</t>
  </si>
  <si>
    <t>2928.00</t>
  </si>
  <si>
    <t>2022-01-14 03:13:00</t>
  </si>
  <si>
    <t>2022-01-13</t>
  </si>
  <si>
    <t>2389437</t>
  </si>
  <si>
    <t>曼彻斯特机场智选假日酒店</t>
  </si>
  <si>
    <t>McColl Stephen</t>
  </si>
  <si>
    <t>363.74</t>
  </si>
  <si>
    <t>445.00</t>
  </si>
  <si>
    <t>2022-01-13 23:57:30</t>
  </si>
  <si>
    <t>2389263</t>
  </si>
  <si>
    <t>普吉岛芭东福朋喜来登海滩度假酒店</t>
  </si>
  <si>
    <t>Namprasert Sayamol</t>
  </si>
  <si>
    <t>1417.37</t>
  </si>
  <si>
    <t>1734.00</t>
  </si>
  <si>
    <t>2022-01-13 22:14:38</t>
  </si>
  <si>
    <t>2388791</t>
  </si>
  <si>
    <t>吉尔福德海港酒店</t>
  </si>
  <si>
    <t>Raja Vishal,Metsaluik Andra</t>
  </si>
  <si>
    <t>1004.58</t>
  </si>
  <si>
    <t>1229.00</t>
  </si>
  <si>
    <t>2022-01-13 19:15:31</t>
  </si>
  <si>
    <t>2387483</t>
  </si>
  <si>
    <t>三宝拢魏玛丽翁酒店</t>
  </si>
  <si>
    <t>Zhang Xiaolong</t>
  </si>
  <si>
    <t>304.89</t>
  </si>
  <si>
    <t>373.00</t>
  </si>
  <si>
    <t>2022-01-13 08:10:21</t>
  </si>
  <si>
    <t>2387434</t>
  </si>
  <si>
    <t>Camin Lechon Susana</t>
  </si>
  <si>
    <t>1083.87</t>
  </si>
  <si>
    <t>1326.00</t>
  </si>
  <si>
    <t>2022-01-13 07:09:22</t>
  </si>
  <si>
    <t>2387339</t>
  </si>
  <si>
    <t>Residence Inn by Marriott Essen City</t>
  </si>
  <si>
    <t>Valter Damir,bartsch Vanessa</t>
  </si>
  <si>
    <t>980.88</t>
  </si>
  <si>
    <t>1200.00</t>
  </si>
  <si>
    <t>2022-01-13 02:22:07</t>
  </si>
  <si>
    <t>2022-01-12</t>
  </si>
  <si>
    <t>2385157</t>
  </si>
  <si>
    <t>亚特兰大北市区威斯汀酒店</t>
  </si>
  <si>
    <t>Wentz Haley Elizabeth,Tucker Marcus Anthony</t>
  </si>
  <si>
    <t>1561.01</t>
  </si>
  <si>
    <t>1906.00</t>
  </si>
  <si>
    <t>2022-01-12 06:54:22</t>
  </si>
  <si>
    <t>2022-01-11</t>
  </si>
  <si>
    <t>2384126</t>
  </si>
  <si>
    <t>泗水威斯汀酒店</t>
  </si>
  <si>
    <t>PRANATA ADHI</t>
  </si>
  <si>
    <t>2246.79</t>
  </si>
  <si>
    <t>2742.00</t>
  </si>
  <si>
    <t>2022-01-11 17:54:20</t>
  </si>
  <si>
    <t>2383511</t>
  </si>
  <si>
    <t>威斯汀萨瓦纳港高尔夫度假村及水疗中心</t>
  </si>
  <si>
    <t>Shelton Gerald</t>
  </si>
  <si>
    <t>1295.47</t>
  </si>
  <si>
    <t>1581.00</t>
  </si>
  <si>
    <t>2022-01-11 13:26:03</t>
  </si>
  <si>
    <t>2383160</t>
  </si>
  <si>
    <t>华盛顿特区国家港口万豪AC酒店</t>
  </si>
  <si>
    <t>Harris Samantha Allana Asantewa</t>
  </si>
  <si>
    <t>1852.66</t>
  </si>
  <si>
    <t>2261.00</t>
  </si>
  <si>
    <t>2022-01-11 10:47:33</t>
  </si>
  <si>
    <t>2382983</t>
  </si>
  <si>
    <t>伊什塔尔死海凯宾斯基酒店</t>
  </si>
  <si>
    <t>Sweeny Tyler</t>
  </si>
  <si>
    <t>1253.68</t>
  </si>
  <si>
    <t>1530.00</t>
  </si>
  <si>
    <t>2022-01-11 08:29:52</t>
  </si>
  <si>
    <t>2022-01-10</t>
  </si>
  <si>
    <t>2381628</t>
  </si>
  <si>
    <t>MAURITS STEVEN</t>
  </si>
  <si>
    <t>765.95</t>
  </si>
  <si>
    <t>935.00</t>
  </si>
  <si>
    <t>2022-01-10 13:22:23</t>
  </si>
  <si>
    <t>2022-01-07</t>
  </si>
  <si>
    <t>2376877</t>
  </si>
  <si>
    <t>旧金山马奎斯联合广场万豪酒店</t>
  </si>
  <si>
    <t>HUANG KAI,CAI ZIXUAN</t>
  </si>
  <si>
    <t>2022-01-08</t>
  </si>
  <si>
    <t>12187.60</t>
  </si>
  <si>
    <t>14872.00</t>
  </si>
  <si>
    <t>2022-01-07 09:14:16</t>
  </si>
  <si>
    <t>2022-01-06</t>
  </si>
  <si>
    <t>2376192</t>
  </si>
  <si>
    <t>济州天山商务酒店</t>
  </si>
  <si>
    <t>jung youngseok</t>
  </si>
  <si>
    <t>448.32</t>
  </si>
  <si>
    <t>548.00</t>
  </si>
  <si>
    <t>2022-01-06 19:02:45</t>
  </si>
  <si>
    <t>2022-01-04</t>
  </si>
  <si>
    <t>2371237</t>
  </si>
  <si>
    <t>丹佛市中心威斯汀酒店</t>
  </si>
  <si>
    <t>Malone Elisa</t>
  </si>
  <si>
    <t>1446.73</t>
  </si>
  <si>
    <t>1771.00</t>
  </si>
  <si>
    <t>2022-01-04 07:36:21</t>
  </si>
  <si>
    <t>2022-01-03</t>
  </si>
  <si>
    <t>2369910</t>
  </si>
  <si>
    <t>Herschap Eric</t>
  </si>
  <si>
    <t>1333.67</t>
  </si>
  <si>
    <t>1633.00</t>
  </si>
  <si>
    <t>2022-01-03 06:05:21</t>
  </si>
  <si>
    <t>2369882</t>
  </si>
  <si>
    <t>皇后酒店</t>
  </si>
  <si>
    <t>JI SOOYONG</t>
  </si>
  <si>
    <t>368.33</t>
  </si>
  <si>
    <t>451.00</t>
  </si>
  <si>
    <t>2022-01-03 03:12:53</t>
  </si>
  <si>
    <t>2021-12-31</t>
  </si>
  <si>
    <t>2365611</t>
  </si>
  <si>
    <t>万豪村奥兰多布埃纳维斯塔湖春季山丘套房万豪酒店</t>
  </si>
  <si>
    <t>Duff Irina</t>
  </si>
  <si>
    <t>2475.45</t>
  </si>
  <si>
    <t>3024.00</t>
  </si>
  <si>
    <t>2021-12-31 10:07:43</t>
  </si>
  <si>
    <t>2021-11-26</t>
  </si>
  <si>
    <t>2314001</t>
  </si>
  <si>
    <t>U王子大饭店</t>
  </si>
  <si>
    <t>Glider Igor</t>
  </si>
  <si>
    <t>1665.00</t>
  </si>
  <si>
    <t>2029.00</t>
  </si>
  <si>
    <t>2021-11-26 17:55:08</t>
  </si>
  <si>
    <t>2021-11-10</t>
  </si>
  <si>
    <t>2295348</t>
  </si>
  <si>
    <t>Meng Junyu</t>
  </si>
  <si>
    <t>2502.17</t>
  </si>
  <si>
    <t>3044.00</t>
  </si>
  <si>
    <t>2021-11-10 12:57:50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</si>
</sst>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16766404240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44573</v>
      </c>
      <c r="G2" s="5">
        <v>44577</v>
      </c>
      <c r="H2" s="4">
        <v>1</v>
      </c>
      <c r="I2" s="4">
        <v>4</v>
      </c>
      <c r="J2" s="4">
        <v>4</v>
      </c>
      <c r="K2" s="4" t="s">
        <v>29</v>
      </c>
      <c r="L2" s="4">
        <v>3044</v>
      </c>
      <c r="M2" s="4">
        <v>3044</v>
      </c>
      <c r="N2" s="4" t="s">
        <v>30</v>
      </c>
      <c r="O2" s="4" t="s">
        <v>31</v>
      </c>
      <c r="P2" s="4" t="s">
        <v>32</v>
      </c>
      <c r="Q2" s="4">
        <v>0</v>
      </c>
      <c r="R2" s="6">
        <v>44510</v>
      </c>
      <c r="S2" s="5">
        <v>44580</v>
      </c>
      <c r="T2" s="4" t="s">
        <v>33</v>
      </c>
      <c r="U2" s="4">
        <v>3044</v>
      </c>
      <c r="V2" s="4">
        <v>0</v>
      </c>
      <c r="W2" s="4">
        <v>0</v>
      </c>
      <c r="X2" s="4"/>
      <c r="Y2" s="4">
        <v>75852772</v>
      </c>
    </row>
    <row r="3" s="4" customFormat="1" spans="1:25">
      <c r="A3" s="4">
        <v>16871077180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44574</v>
      </c>
      <c r="G3" s="5">
        <v>44577</v>
      </c>
      <c r="H3" s="4">
        <v>1</v>
      </c>
      <c r="I3" s="4">
        <v>3</v>
      </c>
      <c r="J3" s="4">
        <v>3</v>
      </c>
      <c r="K3" s="4" t="s">
        <v>29</v>
      </c>
      <c r="L3" s="4">
        <v>2029</v>
      </c>
      <c r="M3" s="4">
        <v>2029</v>
      </c>
      <c r="N3" s="4" t="s">
        <v>36</v>
      </c>
      <c r="O3" s="4" t="s">
        <v>31</v>
      </c>
      <c r="P3" s="4" t="s">
        <v>32</v>
      </c>
      <c r="Q3" s="4">
        <v>0</v>
      </c>
      <c r="R3" s="6">
        <v>44526</v>
      </c>
      <c r="S3" s="5">
        <v>44580</v>
      </c>
      <c r="T3" s="4" t="s">
        <v>33</v>
      </c>
      <c r="U3" s="4">
        <v>2029</v>
      </c>
      <c r="V3" s="4">
        <v>0</v>
      </c>
      <c r="W3" s="4">
        <v>0</v>
      </c>
      <c r="X3" s="4">
        <v>2314001</v>
      </c>
      <c r="Y3" s="4">
        <v>73693800</v>
      </c>
    </row>
    <row r="4" s="4" customFormat="1" spans="1:25">
      <c r="A4" s="4">
        <v>17034700636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44575</v>
      </c>
      <c r="G4" s="5">
        <v>44577</v>
      </c>
      <c r="H4" s="4">
        <v>1</v>
      </c>
      <c r="I4" s="4">
        <v>2</v>
      </c>
      <c r="J4" s="4">
        <v>2</v>
      </c>
      <c r="K4" s="4" t="s">
        <v>29</v>
      </c>
      <c r="L4" s="4">
        <v>1654</v>
      </c>
      <c r="M4" s="4">
        <v>1654</v>
      </c>
      <c r="N4" s="4" t="s">
        <v>39</v>
      </c>
      <c r="O4" s="4" t="s">
        <v>31</v>
      </c>
      <c r="P4" s="4" t="s">
        <v>32</v>
      </c>
      <c r="Q4" s="4">
        <v>0</v>
      </c>
      <c r="R4" s="6">
        <v>44553</v>
      </c>
      <c r="S4" s="5">
        <v>44580</v>
      </c>
      <c r="T4" s="4" t="s">
        <v>33</v>
      </c>
      <c r="U4" s="4">
        <v>1654</v>
      </c>
      <c r="V4" s="4">
        <v>0</v>
      </c>
      <c r="W4" s="4">
        <v>0</v>
      </c>
      <c r="X4" s="4"/>
      <c r="Y4" s="4">
        <v>52813856</v>
      </c>
    </row>
    <row r="5" s="4" customFormat="1" spans="1:25">
      <c r="A5" s="4">
        <v>17085850158</v>
      </c>
      <c r="B5" s="4" t="s">
        <v>25</v>
      </c>
      <c r="C5" s="4" t="s">
        <v>26</v>
      </c>
      <c r="D5" s="4" t="s">
        <v>27</v>
      </c>
      <c r="E5" s="4" t="s">
        <v>40</v>
      </c>
      <c r="F5" s="5">
        <v>44573</v>
      </c>
      <c r="G5" s="5">
        <v>44577</v>
      </c>
      <c r="H5" s="4">
        <v>1</v>
      </c>
      <c r="I5" s="4">
        <v>4</v>
      </c>
      <c r="J5" s="4">
        <v>4</v>
      </c>
      <c r="K5" s="4" t="s">
        <v>29</v>
      </c>
      <c r="L5" s="4">
        <v>3024</v>
      </c>
      <c r="M5" s="4">
        <v>3024</v>
      </c>
      <c r="N5" s="4" t="s">
        <v>41</v>
      </c>
      <c r="O5" s="4" t="s">
        <v>31</v>
      </c>
      <c r="P5" s="4" t="s">
        <v>32</v>
      </c>
      <c r="Q5" s="4">
        <v>0</v>
      </c>
      <c r="R5" s="6">
        <v>44561</v>
      </c>
      <c r="S5" s="5">
        <v>44580</v>
      </c>
      <c r="T5" s="4" t="s">
        <v>33</v>
      </c>
      <c r="U5" s="4">
        <v>3024</v>
      </c>
      <c r="V5" s="4">
        <v>0</v>
      </c>
      <c r="W5" s="4">
        <v>0</v>
      </c>
      <c r="X5" s="4"/>
      <c r="Y5" s="4">
        <v>88737875</v>
      </c>
    </row>
    <row r="6" s="4" customFormat="1" spans="1:25">
      <c r="A6" s="4">
        <v>17034700636</v>
      </c>
      <c r="B6" s="4" t="s">
        <v>25</v>
      </c>
      <c r="C6" s="4" t="s">
        <v>42</v>
      </c>
      <c r="D6" s="4" t="s">
        <v>37</v>
      </c>
      <c r="E6" s="4" t="s">
        <v>38</v>
      </c>
      <c r="F6" s="5">
        <v>44575</v>
      </c>
      <c r="G6" s="5">
        <v>44577</v>
      </c>
      <c r="H6" s="4">
        <v>1</v>
      </c>
      <c r="I6" s="4">
        <v>2</v>
      </c>
      <c r="J6" s="4">
        <v>2</v>
      </c>
      <c r="K6" s="4" t="s">
        <v>29</v>
      </c>
      <c r="L6" s="4">
        <v>-1654</v>
      </c>
      <c r="M6" s="4">
        <v>-1654</v>
      </c>
      <c r="N6" s="4" t="s">
        <v>39</v>
      </c>
      <c r="O6" s="4" t="s">
        <v>31</v>
      </c>
      <c r="P6" s="4" t="s">
        <v>32</v>
      </c>
      <c r="Q6" s="4">
        <v>0</v>
      </c>
      <c r="R6" s="6">
        <v>44553</v>
      </c>
      <c r="S6" s="5">
        <v>44580</v>
      </c>
      <c r="T6" s="4" t="s">
        <v>33</v>
      </c>
      <c r="U6" s="4">
        <v>-1654</v>
      </c>
      <c r="V6" s="4">
        <v>0</v>
      </c>
      <c r="W6" s="4">
        <v>0</v>
      </c>
      <c r="X6" s="4"/>
      <c r="Y6" s="4">
        <v>52813856</v>
      </c>
    </row>
    <row r="7" s="4" customFormat="1" spans="1:25">
      <c r="A7" s="4">
        <v>17107313340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44576</v>
      </c>
      <c r="G7" s="5">
        <v>44577</v>
      </c>
      <c r="H7" s="4">
        <v>1</v>
      </c>
      <c r="I7" s="4">
        <v>1</v>
      </c>
      <c r="J7" s="4">
        <v>1</v>
      </c>
      <c r="K7" s="4" t="s">
        <v>29</v>
      </c>
      <c r="L7" s="4">
        <v>451</v>
      </c>
      <c r="M7" s="4">
        <v>451</v>
      </c>
      <c r="N7" s="4" t="s">
        <v>45</v>
      </c>
      <c r="O7" s="4" t="s">
        <v>31</v>
      </c>
      <c r="P7" s="4" t="s">
        <v>32</v>
      </c>
      <c r="Q7" s="4">
        <v>0</v>
      </c>
      <c r="R7" s="6">
        <v>44564</v>
      </c>
      <c r="S7" s="5">
        <v>44580</v>
      </c>
      <c r="T7" s="4" t="s">
        <v>33</v>
      </c>
      <c r="U7" s="4">
        <v>451</v>
      </c>
      <c r="V7" s="4">
        <v>0</v>
      </c>
      <c r="W7" s="4">
        <v>0</v>
      </c>
      <c r="X7" s="4"/>
      <c r="Y7" s="4">
        <v>220115</v>
      </c>
    </row>
    <row r="8" s="4" customFormat="1" spans="1:25">
      <c r="A8" s="4">
        <v>17107391438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44576</v>
      </c>
      <c r="G8" s="5">
        <v>44577</v>
      </c>
      <c r="H8" s="4">
        <v>1</v>
      </c>
      <c r="I8" s="4">
        <v>1</v>
      </c>
      <c r="J8" s="4">
        <v>1</v>
      </c>
      <c r="K8" s="4" t="s">
        <v>29</v>
      </c>
      <c r="L8" s="4">
        <v>1633</v>
      </c>
      <c r="M8" s="4">
        <v>1633</v>
      </c>
      <c r="N8" s="4" t="s">
        <v>48</v>
      </c>
      <c r="O8" s="4" t="s">
        <v>31</v>
      </c>
      <c r="P8" s="4" t="s">
        <v>32</v>
      </c>
      <c r="Q8" s="4">
        <v>0</v>
      </c>
      <c r="R8" s="6">
        <v>44564</v>
      </c>
      <c r="S8" s="5">
        <v>44580</v>
      </c>
      <c r="T8" s="4" t="s">
        <v>33</v>
      </c>
      <c r="U8" s="4">
        <v>1633</v>
      </c>
      <c r="V8" s="4">
        <v>0</v>
      </c>
      <c r="W8" s="4">
        <v>0</v>
      </c>
      <c r="X8" s="4">
        <v>2369910</v>
      </c>
      <c r="Y8" s="4">
        <v>90134169</v>
      </c>
    </row>
    <row r="9" s="4" customFormat="1" spans="1:25">
      <c r="A9" s="4">
        <v>17112732623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44575</v>
      </c>
      <c r="G9" s="5">
        <v>44577</v>
      </c>
      <c r="H9" s="4">
        <v>1</v>
      </c>
      <c r="I9" s="4">
        <v>2</v>
      </c>
      <c r="J9" s="4">
        <v>2</v>
      </c>
      <c r="K9" s="4" t="s">
        <v>29</v>
      </c>
      <c r="L9" s="4">
        <v>1771</v>
      </c>
      <c r="M9" s="4">
        <v>1771</v>
      </c>
      <c r="N9" s="4" t="s">
        <v>51</v>
      </c>
      <c r="O9" s="4" t="s">
        <v>31</v>
      </c>
      <c r="P9" s="4" t="s">
        <v>32</v>
      </c>
      <c r="Q9" s="4">
        <v>0</v>
      </c>
      <c r="R9" s="6">
        <v>44565</v>
      </c>
      <c r="S9" s="5">
        <v>44580</v>
      </c>
      <c r="T9" s="4" t="s">
        <v>33</v>
      </c>
      <c r="U9" s="4">
        <v>1771</v>
      </c>
      <c r="V9" s="4">
        <v>0</v>
      </c>
      <c r="W9" s="4">
        <v>0</v>
      </c>
      <c r="X9" s="4">
        <v>2371237</v>
      </c>
      <c r="Y9" s="4">
        <v>90892677</v>
      </c>
    </row>
    <row r="10" s="4" customFormat="1" spans="1:24">
      <c r="A10" s="4">
        <v>17127385168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44573</v>
      </c>
      <c r="G10" s="5">
        <v>44577</v>
      </c>
      <c r="H10" s="4">
        <v>1</v>
      </c>
      <c r="I10" s="4">
        <v>4</v>
      </c>
      <c r="J10" s="4">
        <v>4</v>
      </c>
      <c r="K10" s="4" t="s">
        <v>29</v>
      </c>
      <c r="L10" s="4">
        <v>548</v>
      </c>
      <c r="M10" s="4">
        <v>548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44567</v>
      </c>
      <c r="S10" s="5">
        <v>44580</v>
      </c>
      <c r="T10" s="4" t="s">
        <v>33</v>
      </c>
      <c r="U10" s="4">
        <v>548</v>
      </c>
      <c r="V10" s="4">
        <v>0</v>
      </c>
      <c r="W10" s="4">
        <v>0</v>
      </c>
      <c r="X10" s="4">
        <v>2376192</v>
      </c>
    </row>
    <row r="11" s="4" customFormat="1" spans="1:25">
      <c r="A11" s="4">
        <v>17131501017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44569</v>
      </c>
      <c r="G11" s="5">
        <v>44577</v>
      </c>
      <c r="H11" s="4">
        <v>1</v>
      </c>
      <c r="I11" s="4">
        <v>8</v>
      </c>
      <c r="J11" s="4">
        <v>8</v>
      </c>
      <c r="K11" s="4" t="s">
        <v>29</v>
      </c>
      <c r="L11" s="4">
        <v>14872</v>
      </c>
      <c r="M11" s="4">
        <v>14872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44568</v>
      </c>
      <c r="S11" s="5">
        <v>44580</v>
      </c>
      <c r="T11" s="4" t="s">
        <v>33</v>
      </c>
      <c r="U11" s="4">
        <v>14872</v>
      </c>
      <c r="V11" s="4">
        <v>0</v>
      </c>
      <c r="W11" s="4">
        <v>0</v>
      </c>
      <c r="X11" s="4">
        <v>2376877</v>
      </c>
      <c r="Y11" s="4">
        <v>93394849</v>
      </c>
    </row>
    <row r="12" s="4" customFormat="1" spans="1:25">
      <c r="A12" s="4">
        <v>17151777498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44576</v>
      </c>
      <c r="G12" s="5">
        <v>44577</v>
      </c>
      <c r="H12" s="4">
        <v>1</v>
      </c>
      <c r="I12" s="4">
        <v>1</v>
      </c>
      <c r="J12" s="4">
        <v>1</v>
      </c>
      <c r="K12" s="4" t="s">
        <v>29</v>
      </c>
      <c r="L12" s="4">
        <v>935</v>
      </c>
      <c r="M12" s="4">
        <v>935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44571</v>
      </c>
      <c r="S12" s="5">
        <v>44580</v>
      </c>
      <c r="T12" s="4" t="s">
        <v>33</v>
      </c>
      <c r="U12" s="4">
        <v>935</v>
      </c>
      <c r="V12" s="4">
        <v>0</v>
      </c>
      <c r="W12" s="4">
        <v>0</v>
      </c>
      <c r="X12" s="4">
        <v>2381628</v>
      </c>
      <c r="Y12" s="4">
        <v>95369603</v>
      </c>
    </row>
    <row r="13" s="4" customFormat="1" spans="1:25">
      <c r="A13" s="4">
        <v>17154515622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44576</v>
      </c>
      <c r="G13" s="5">
        <v>44577</v>
      </c>
      <c r="H13" s="4">
        <v>1</v>
      </c>
      <c r="I13" s="4">
        <v>1</v>
      </c>
      <c r="J13" s="4">
        <v>1</v>
      </c>
      <c r="K13" s="4" t="s">
        <v>29</v>
      </c>
      <c r="L13" s="4">
        <v>1530</v>
      </c>
      <c r="M13" s="4">
        <v>1530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44572</v>
      </c>
      <c r="S13" s="5">
        <v>44580</v>
      </c>
      <c r="T13" s="4" t="s">
        <v>33</v>
      </c>
      <c r="U13" s="4">
        <v>1530</v>
      </c>
      <c r="V13" s="4">
        <v>0</v>
      </c>
      <c r="W13" s="4">
        <v>0</v>
      </c>
      <c r="X13" s="4"/>
      <c r="Y13" s="4" t="s">
        <v>64</v>
      </c>
    </row>
    <row r="14" s="4" customFormat="1" spans="1:25">
      <c r="A14" s="4">
        <v>17154751351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44575</v>
      </c>
      <c r="G14" s="5">
        <v>44577</v>
      </c>
      <c r="H14" s="4">
        <v>1</v>
      </c>
      <c r="I14" s="4">
        <v>2</v>
      </c>
      <c r="J14" s="4">
        <v>2</v>
      </c>
      <c r="K14" s="4" t="s">
        <v>29</v>
      </c>
      <c r="L14" s="4">
        <v>2261</v>
      </c>
      <c r="M14" s="4">
        <v>2261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44572</v>
      </c>
      <c r="S14" s="5">
        <v>44580</v>
      </c>
      <c r="T14" s="4" t="s">
        <v>33</v>
      </c>
      <c r="U14" s="4">
        <v>2261</v>
      </c>
      <c r="V14" s="4">
        <v>0</v>
      </c>
      <c r="W14" s="4">
        <v>0</v>
      </c>
      <c r="X14" s="4">
        <v>2383160</v>
      </c>
      <c r="Y14" s="4">
        <v>96088733</v>
      </c>
    </row>
    <row r="15" s="4" customFormat="1" spans="1:25">
      <c r="A15" s="4">
        <v>17157312045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44576</v>
      </c>
      <c r="G15" s="5">
        <v>44577</v>
      </c>
      <c r="H15" s="4">
        <v>1</v>
      </c>
      <c r="I15" s="4">
        <v>1</v>
      </c>
      <c r="J15" s="4">
        <v>1</v>
      </c>
      <c r="K15" s="4" t="s">
        <v>29</v>
      </c>
      <c r="L15" s="4">
        <v>1581</v>
      </c>
      <c r="M15" s="4">
        <v>1581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44572</v>
      </c>
      <c r="S15" s="5">
        <v>44580</v>
      </c>
      <c r="T15" s="4" t="s">
        <v>33</v>
      </c>
      <c r="U15" s="4">
        <v>1581</v>
      </c>
      <c r="V15" s="4">
        <v>0</v>
      </c>
      <c r="W15" s="4">
        <v>0</v>
      </c>
      <c r="X15" s="4">
        <v>2383511</v>
      </c>
      <c r="Y15" s="4">
        <v>96154166</v>
      </c>
    </row>
    <row r="16" s="4" customFormat="1" spans="1:25">
      <c r="A16" s="4">
        <v>17158367298</v>
      </c>
      <c r="B16" s="4" t="s">
        <v>25</v>
      </c>
      <c r="C16" s="4" t="s">
        <v>26</v>
      </c>
      <c r="D16" s="4" t="s">
        <v>58</v>
      </c>
      <c r="E16" s="4" t="s">
        <v>71</v>
      </c>
      <c r="F16" s="5">
        <v>44574</v>
      </c>
      <c r="G16" s="5">
        <v>44577</v>
      </c>
      <c r="H16" s="4">
        <v>1</v>
      </c>
      <c r="I16" s="4">
        <v>3</v>
      </c>
      <c r="J16" s="4">
        <v>3</v>
      </c>
      <c r="K16" s="4" t="s">
        <v>29</v>
      </c>
      <c r="L16" s="4">
        <v>2742</v>
      </c>
      <c r="M16" s="4">
        <v>2742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44572</v>
      </c>
      <c r="S16" s="5">
        <v>44580</v>
      </c>
      <c r="T16" s="4" t="s">
        <v>33</v>
      </c>
      <c r="U16" s="4">
        <v>2742</v>
      </c>
      <c r="V16" s="4">
        <v>0</v>
      </c>
      <c r="W16" s="4">
        <v>0</v>
      </c>
      <c r="X16" s="4"/>
      <c r="Y16" s="4">
        <v>96221251</v>
      </c>
    </row>
    <row r="17" s="4" customFormat="1" spans="1:25">
      <c r="A17" s="4">
        <v>17160080802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44575</v>
      </c>
      <c r="G17" s="5">
        <v>44577</v>
      </c>
      <c r="H17" s="4">
        <v>1</v>
      </c>
      <c r="I17" s="4">
        <v>2</v>
      </c>
      <c r="J17" s="4">
        <v>2</v>
      </c>
      <c r="K17" s="4" t="s">
        <v>29</v>
      </c>
      <c r="L17" s="4">
        <v>1906</v>
      </c>
      <c r="M17" s="4">
        <v>1906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44573</v>
      </c>
      <c r="S17" s="5">
        <v>44580</v>
      </c>
      <c r="T17" s="4" t="s">
        <v>33</v>
      </c>
      <c r="U17" s="4">
        <v>1906</v>
      </c>
      <c r="V17" s="4">
        <v>0</v>
      </c>
      <c r="W17" s="4">
        <v>0</v>
      </c>
      <c r="X17" s="4"/>
      <c r="Y17" s="4">
        <v>96717192</v>
      </c>
    </row>
    <row r="18" s="4" customFormat="1" spans="1:25">
      <c r="A18" s="4">
        <v>17166069583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44575</v>
      </c>
      <c r="G18" s="5">
        <v>44577</v>
      </c>
      <c r="H18" s="4">
        <v>1</v>
      </c>
      <c r="I18" s="4">
        <v>2</v>
      </c>
      <c r="J18" s="4">
        <v>2</v>
      </c>
      <c r="K18" s="4" t="s">
        <v>29</v>
      </c>
      <c r="L18" s="4">
        <v>1200</v>
      </c>
      <c r="M18" s="4">
        <v>1200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44574</v>
      </c>
      <c r="S18" s="5">
        <v>44580</v>
      </c>
      <c r="T18" s="4" t="s">
        <v>33</v>
      </c>
      <c r="U18" s="4">
        <v>1200</v>
      </c>
      <c r="V18" s="4">
        <v>0</v>
      </c>
      <c r="W18" s="4">
        <v>0</v>
      </c>
      <c r="X18" s="4"/>
      <c r="Y18" s="4">
        <v>97243424</v>
      </c>
    </row>
    <row r="19" s="4" customFormat="1" spans="1:24">
      <c r="A19" s="4">
        <v>17166184475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44574</v>
      </c>
      <c r="G19" s="5">
        <v>44577</v>
      </c>
      <c r="H19" s="4">
        <v>1</v>
      </c>
      <c r="I19" s="4">
        <v>3</v>
      </c>
      <c r="J19" s="4">
        <v>3</v>
      </c>
      <c r="K19" s="4" t="s">
        <v>29</v>
      </c>
      <c r="L19" s="4">
        <v>1326</v>
      </c>
      <c r="M19" s="4">
        <v>1326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44574</v>
      </c>
      <c r="S19" s="5">
        <v>44580</v>
      </c>
      <c r="T19" s="4" t="s">
        <v>33</v>
      </c>
      <c r="U19" s="4">
        <v>1326</v>
      </c>
      <c r="V19" s="4">
        <v>0</v>
      </c>
      <c r="W19" s="4">
        <v>0</v>
      </c>
      <c r="X19" s="4">
        <v>2387434</v>
      </c>
    </row>
    <row r="20" s="4" customFormat="1" spans="1:23">
      <c r="A20" s="4">
        <v>17166238157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44576</v>
      </c>
      <c r="G20" s="5">
        <v>44577</v>
      </c>
      <c r="H20" s="4">
        <v>1</v>
      </c>
      <c r="I20" s="4">
        <v>1</v>
      </c>
      <c r="J20" s="4">
        <v>1</v>
      </c>
      <c r="K20" s="4" t="s">
        <v>29</v>
      </c>
      <c r="L20" s="4">
        <v>373</v>
      </c>
      <c r="M20" s="4">
        <v>373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44574</v>
      </c>
      <c r="S20" s="5">
        <v>44580</v>
      </c>
      <c r="T20" s="4" t="s">
        <v>33</v>
      </c>
      <c r="U20" s="4">
        <v>373</v>
      </c>
      <c r="V20" s="4">
        <v>0</v>
      </c>
      <c r="W20" s="4">
        <v>0</v>
      </c>
    </row>
    <row r="21" s="4" customFormat="1" spans="1:25">
      <c r="A21" s="4">
        <v>17171154563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44576</v>
      </c>
      <c r="G21" s="5">
        <v>44577</v>
      </c>
      <c r="H21" s="4">
        <v>1</v>
      </c>
      <c r="I21" s="4">
        <v>1</v>
      </c>
      <c r="J21" s="4">
        <v>1</v>
      </c>
      <c r="K21" s="4" t="s">
        <v>29</v>
      </c>
      <c r="L21" s="4">
        <v>1229</v>
      </c>
      <c r="M21" s="4">
        <v>1229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44574</v>
      </c>
      <c r="S21" s="5">
        <v>44580</v>
      </c>
      <c r="T21" s="4" t="s">
        <v>33</v>
      </c>
      <c r="U21" s="4">
        <v>1229</v>
      </c>
      <c r="V21" s="4">
        <v>0</v>
      </c>
      <c r="W21" s="4">
        <v>0</v>
      </c>
      <c r="X21" s="4"/>
      <c r="Y21" s="4">
        <v>1880495863</v>
      </c>
    </row>
    <row r="22" s="4" customFormat="1" spans="1:25">
      <c r="A22" s="4">
        <v>17171877068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44576</v>
      </c>
      <c r="G22" s="5">
        <v>44577</v>
      </c>
      <c r="H22" s="4">
        <v>2</v>
      </c>
      <c r="I22" s="4">
        <v>1</v>
      </c>
      <c r="J22" s="4">
        <v>2</v>
      </c>
      <c r="K22" s="4" t="s">
        <v>29</v>
      </c>
      <c r="L22" s="4">
        <v>1734</v>
      </c>
      <c r="M22" s="4">
        <v>1734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44574</v>
      </c>
      <c r="S22" s="5">
        <v>44580</v>
      </c>
      <c r="T22" s="4" t="s">
        <v>33</v>
      </c>
      <c r="U22" s="4">
        <v>1734</v>
      </c>
      <c r="V22" s="4">
        <v>0</v>
      </c>
      <c r="W22" s="4">
        <v>0</v>
      </c>
      <c r="X22" s="4">
        <v>2389263</v>
      </c>
      <c r="Y22" s="4" t="s">
        <v>91</v>
      </c>
    </row>
    <row r="23" s="4" customFormat="1" spans="1:25">
      <c r="A23" s="4">
        <v>17172139896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44576</v>
      </c>
      <c r="G23" s="5">
        <v>44577</v>
      </c>
      <c r="H23" s="4">
        <v>1</v>
      </c>
      <c r="I23" s="4">
        <v>1</v>
      </c>
      <c r="J23" s="4">
        <v>1</v>
      </c>
      <c r="K23" s="4" t="s">
        <v>29</v>
      </c>
      <c r="L23" s="4">
        <v>445</v>
      </c>
      <c r="M23" s="4">
        <v>445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44574</v>
      </c>
      <c r="S23" s="5">
        <v>44580</v>
      </c>
      <c r="T23" s="4" t="s">
        <v>33</v>
      </c>
      <c r="U23" s="4">
        <v>445</v>
      </c>
      <c r="V23" s="4">
        <v>0</v>
      </c>
      <c r="W23" s="4">
        <v>0</v>
      </c>
      <c r="X23" s="4">
        <v>2389437</v>
      </c>
      <c r="Y23" s="4">
        <v>47328891</v>
      </c>
    </row>
    <row r="24" s="4" customFormat="1" spans="1:25">
      <c r="A24" s="4">
        <v>17172440455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44575</v>
      </c>
      <c r="G24" s="5">
        <v>44577</v>
      </c>
      <c r="H24" s="4">
        <v>1</v>
      </c>
      <c r="I24" s="4">
        <v>2</v>
      </c>
      <c r="J24" s="4">
        <v>2</v>
      </c>
      <c r="K24" s="4" t="s">
        <v>29</v>
      </c>
      <c r="L24" s="4">
        <v>2928</v>
      </c>
      <c r="M24" s="4">
        <v>2928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44575</v>
      </c>
      <c r="S24" s="5">
        <v>44580</v>
      </c>
      <c r="T24" s="4" t="s">
        <v>33</v>
      </c>
      <c r="U24" s="4">
        <v>2928</v>
      </c>
      <c r="V24" s="4">
        <v>0</v>
      </c>
      <c r="W24" s="4">
        <v>0</v>
      </c>
      <c r="X24" s="4">
        <v>2389581</v>
      </c>
      <c r="Y24" s="4">
        <v>98040905</v>
      </c>
    </row>
    <row r="25" s="4" customFormat="1" spans="1:25">
      <c r="A25" s="4">
        <v>17177069897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44576</v>
      </c>
      <c r="G25" s="5">
        <v>44577</v>
      </c>
      <c r="H25" s="4">
        <v>1</v>
      </c>
      <c r="I25" s="4">
        <v>1</v>
      </c>
      <c r="J25" s="4">
        <v>1</v>
      </c>
      <c r="K25" s="4" t="s">
        <v>29</v>
      </c>
      <c r="L25" s="4">
        <v>575</v>
      </c>
      <c r="M25" s="4">
        <v>575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44575</v>
      </c>
      <c r="S25" s="5">
        <v>44580</v>
      </c>
      <c r="T25" s="4" t="s">
        <v>33</v>
      </c>
      <c r="U25" s="4">
        <v>575</v>
      </c>
      <c r="V25" s="4">
        <v>0</v>
      </c>
      <c r="W25" s="4">
        <v>0</v>
      </c>
      <c r="X25" s="4"/>
      <c r="Y25" s="4">
        <v>22078261</v>
      </c>
    </row>
    <row r="26" s="4" customFormat="1" spans="1:24">
      <c r="A26" s="4">
        <v>17178585872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44576</v>
      </c>
      <c r="G26" s="5">
        <v>44577</v>
      </c>
      <c r="H26" s="4">
        <v>1</v>
      </c>
      <c r="I26" s="4">
        <v>1</v>
      </c>
      <c r="J26" s="4">
        <v>1</v>
      </c>
      <c r="K26" s="4" t="s">
        <v>29</v>
      </c>
      <c r="L26" s="4">
        <v>470</v>
      </c>
      <c r="M26" s="4">
        <v>470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44576</v>
      </c>
      <c r="S26" s="5">
        <v>44580</v>
      </c>
      <c r="T26" s="4" t="s">
        <v>33</v>
      </c>
      <c r="U26" s="4">
        <v>470</v>
      </c>
      <c r="V26" s="4">
        <v>0</v>
      </c>
      <c r="W26" s="4">
        <v>0</v>
      </c>
      <c r="X26" s="4">
        <v>2391685</v>
      </c>
    </row>
    <row r="27" s="4" customFormat="1" spans="1:25">
      <c r="A27" s="4">
        <v>17178670827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44576</v>
      </c>
      <c r="G27" s="5">
        <v>44577</v>
      </c>
      <c r="H27" s="4">
        <v>1</v>
      </c>
      <c r="I27" s="4">
        <v>1</v>
      </c>
      <c r="J27" s="4">
        <v>1</v>
      </c>
      <c r="K27" s="4" t="s">
        <v>29</v>
      </c>
      <c r="L27" s="4">
        <v>1037</v>
      </c>
      <c r="M27" s="4">
        <v>1037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44576</v>
      </c>
      <c r="S27" s="5">
        <v>44580</v>
      </c>
      <c r="T27" s="4" t="s">
        <v>33</v>
      </c>
      <c r="U27" s="4">
        <v>1037</v>
      </c>
      <c r="V27" s="4">
        <v>0</v>
      </c>
      <c r="W27" s="4">
        <v>0</v>
      </c>
      <c r="X27" s="4"/>
      <c r="Y27" s="4">
        <v>98966981</v>
      </c>
    </row>
    <row r="28" s="4" customFormat="1" spans="1:23">
      <c r="A28" s="4">
        <v>17179060631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44576</v>
      </c>
      <c r="G28" s="5">
        <v>44577</v>
      </c>
      <c r="H28" s="4">
        <v>1</v>
      </c>
      <c r="I28" s="4">
        <v>1</v>
      </c>
      <c r="J28" s="4">
        <v>1</v>
      </c>
      <c r="K28" s="4" t="s">
        <v>29</v>
      </c>
      <c r="L28" s="4">
        <v>219</v>
      </c>
      <c r="M28" s="4">
        <v>219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44576</v>
      </c>
      <c r="S28" s="5">
        <v>44580</v>
      </c>
      <c r="T28" s="4" t="s">
        <v>33</v>
      </c>
      <c r="U28" s="4">
        <v>219</v>
      </c>
      <c r="V28" s="4">
        <v>0</v>
      </c>
      <c r="W28" s="4">
        <v>0</v>
      </c>
    </row>
    <row r="29" s="4" customFormat="1" spans="1:25">
      <c r="A29" s="4">
        <v>17179134507</v>
      </c>
      <c r="B29" s="4" t="s">
        <v>25</v>
      </c>
      <c r="C29" s="4" t="s">
        <v>26</v>
      </c>
      <c r="D29" s="4" t="s">
        <v>46</v>
      </c>
      <c r="E29" s="4" t="s">
        <v>47</v>
      </c>
      <c r="F29" s="5">
        <v>44576</v>
      </c>
      <c r="G29" s="5">
        <v>44577</v>
      </c>
      <c r="H29" s="4">
        <v>1</v>
      </c>
      <c r="I29" s="4">
        <v>1</v>
      </c>
      <c r="J29" s="4">
        <v>1</v>
      </c>
      <c r="K29" s="4" t="s">
        <v>29</v>
      </c>
      <c r="L29" s="4">
        <v>1632</v>
      </c>
      <c r="M29" s="4">
        <v>1632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44576</v>
      </c>
      <c r="S29" s="5">
        <v>44580</v>
      </c>
      <c r="T29" s="4" t="s">
        <v>33</v>
      </c>
      <c r="U29" s="4">
        <v>1632</v>
      </c>
      <c r="V29" s="4">
        <v>0</v>
      </c>
      <c r="W29" s="4">
        <v>0</v>
      </c>
      <c r="X29" s="4"/>
      <c r="Y29" s="4">
        <v>99050071</v>
      </c>
    </row>
    <row r="30" s="4" customFormat="1" spans="1:25">
      <c r="A30" s="4">
        <v>17179373761</v>
      </c>
      <c r="B30" s="4" t="s">
        <v>25</v>
      </c>
      <c r="C30" s="4" t="s">
        <v>26</v>
      </c>
      <c r="D30" s="4" t="s">
        <v>46</v>
      </c>
      <c r="E30" s="4" t="s">
        <v>47</v>
      </c>
      <c r="F30" s="5">
        <v>44576</v>
      </c>
      <c r="G30" s="5">
        <v>44577</v>
      </c>
      <c r="H30" s="4">
        <v>2</v>
      </c>
      <c r="I30" s="4">
        <v>1</v>
      </c>
      <c r="J30" s="4">
        <v>2</v>
      </c>
      <c r="K30" s="4" t="s">
        <v>29</v>
      </c>
      <c r="L30" s="4">
        <v>3264</v>
      </c>
      <c r="M30" s="4">
        <v>3264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44576</v>
      </c>
      <c r="S30" s="5">
        <v>44580</v>
      </c>
      <c r="T30" s="4" t="s">
        <v>33</v>
      </c>
      <c r="U30" s="4">
        <v>3264</v>
      </c>
      <c r="V30" s="4">
        <v>0</v>
      </c>
      <c r="W30" s="4">
        <v>0</v>
      </c>
      <c r="X30" s="4">
        <v>2392203</v>
      </c>
      <c r="Y30" s="4" t="s">
        <v>112</v>
      </c>
    </row>
    <row r="31" s="4" customFormat="1" spans="1:25">
      <c r="A31" s="4">
        <v>17179618672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44576</v>
      </c>
      <c r="G31" s="5">
        <v>44577</v>
      </c>
      <c r="H31" s="4">
        <v>1</v>
      </c>
      <c r="I31" s="4">
        <v>1</v>
      </c>
      <c r="J31" s="4">
        <v>1</v>
      </c>
      <c r="K31" s="4" t="s">
        <v>29</v>
      </c>
      <c r="L31" s="4">
        <v>437</v>
      </c>
      <c r="M31" s="4">
        <v>437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44576</v>
      </c>
      <c r="S31" s="5">
        <v>44580</v>
      </c>
      <c r="T31" s="4" t="s">
        <v>33</v>
      </c>
      <c r="U31" s="4">
        <v>437</v>
      </c>
      <c r="V31" s="4">
        <v>0</v>
      </c>
      <c r="W31" s="4">
        <v>0</v>
      </c>
      <c r="X31" s="4">
        <v>2392360</v>
      </c>
      <c r="Y31" s="4">
        <v>99098970</v>
      </c>
    </row>
    <row r="32" s="4" customFormat="1" spans="1:23">
      <c r="A32" s="4">
        <v>17179738813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44576</v>
      </c>
      <c r="G32" s="5">
        <v>44577</v>
      </c>
      <c r="H32" s="4">
        <v>1</v>
      </c>
      <c r="I32" s="4">
        <v>1</v>
      </c>
      <c r="J32" s="4">
        <v>1</v>
      </c>
      <c r="K32" s="4" t="s">
        <v>29</v>
      </c>
      <c r="L32" s="4">
        <v>171</v>
      </c>
      <c r="M32" s="4">
        <v>171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44576</v>
      </c>
      <c r="S32" s="5">
        <v>44580</v>
      </c>
      <c r="T32" s="4" t="s">
        <v>33</v>
      </c>
      <c r="U32" s="4">
        <v>171</v>
      </c>
      <c r="V32" s="4">
        <v>0</v>
      </c>
      <c r="W32" s="4">
        <v>0</v>
      </c>
    </row>
    <row r="33" s="4" customFormat="1" spans="1:23">
      <c r="A33" s="4">
        <v>17180037546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44576</v>
      </c>
      <c r="G33" s="5">
        <v>44577</v>
      </c>
      <c r="H33" s="4">
        <v>1</v>
      </c>
      <c r="I33" s="4">
        <v>1</v>
      </c>
      <c r="J33" s="4">
        <v>1</v>
      </c>
      <c r="K33" s="4" t="s">
        <v>29</v>
      </c>
      <c r="L33" s="4">
        <v>183</v>
      </c>
      <c r="M33" s="4">
        <v>183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44576</v>
      </c>
      <c r="S33" s="5">
        <v>44580</v>
      </c>
      <c r="T33" s="4" t="s">
        <v>33</v>
      </c>
      <c r="U33" s="4">
        <v>183</v>
      </c>
      <c r="V33" s="4">
        <v>0</v>
      </c>
      <c r="W33" s="4">
        <v>0</v>
      </c>
    </row>
    <row r="34" s="4" customFormat="1" spans="1:25">
      <c r="A34" s="4">
        <v>17180428119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44576</v>
      </c>
      <c r="G34" s="5">
        <v>44577</v>
      </c>
      <c r="H34" s="4">
        <v>1</v>
      </c>
      <c r="I34" s="4">
        <v>1</v>
      </c>
      <c r="J34" s="4">
        <v>1</v>
      </c>
      <c r="K34" s="4" t="s">
        <v>29</v>
      </c>
      <c r="L34" s="4">
        <v>597</v>
      </c>
      <c r="M34" s="4">
        <v>597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44576</v>
      </c>
      <c r="S34" s="5">
        <v>44580</v>
      </c>
      <c r="T34" s="4" t="s">
        <v>33</v>
      </c>
      <c r="U34" s="4">
        <v>597</v>
      </c>
      <c r="V34" s="4">
        <v>0</v>
      </c>
      <c r="W34" s="4">
        <v>0</v>
      </c>
      <c r="X34" s="4">
        <v>2392880</v>
      </c>
      <c r="Y34" s="4">
        <v>99155755</v>
      </c>
    </row>
    <row r="35" s="4" customFormat="1" spans="1:23">
      <c r="A35" s="4">
        <v>17183161733</v>
      </c>
      <c r="B35" s="4" t="s">
        <v>25</v>
      </c>
      <c r="C35" s="4" t="s">
        <v>26</v>
      </c>
      <c r="D35" s="4" t="s">
        <v>79</v>
      </c>
      <c r="E35" s="4" t="s">
        <v>80</v>
      </c>
      <c r="F35" s="5">
        <v>44576</v>
      </c>
      <c r="G35" s="5">
        <v>44577</v>
      </c>
      <c r="H35" s="4">
        <v>1</v>
      </c>
      <c r="I35" s="4">
        <v>1</v>
      </c>
      <c r="J35" s="4">
        <v>1</v>
      </c>
      <c r="K35" s="4" t="s">
        <v>29</v>
      </c>
      <c r="L35" s="4">
        <v>444</v>
      </c>
      <c r="M35" s="4">
        <v>444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44576</v>
      </c>
      <c r="S35" s="5">
        <v>44580</v>
      </c>
      <c r="T35" s="4" t="s">
        <v>33</v>
      </c>
      <c r="U35" s="4">
        <v>444</v>
      </c>
      <c r="V35" s="4">
        <v>0</v>
      </c>
      <c r="W35" s="4">
        <v>0</v>
      </c>
    </row>
    <row r="36" s="4" customFormat="1" spans="1:25">
      <c r="A36" s="4">
        <v>17183331424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44576</v>
      </c>
      <c r="G36" s="5">
        <v>44577</v>
      </c>
      <c r="H36" s="4">
        <v>1</v>
      </c>
      <c r="I36" s="4">
        <v>1</v>
      </c>
      <c r="J36" s="4">
        <v>1</v>
      </c>
      <c r="K36" s="4" t="s">
        <v>29</v>
      </c>
      <c r="L36" s="4">
        <v>725</v>
      </c>
      <c r="M36" s="4">
        <v>725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44576</v>
      </c>
      <c r="S36" s="5">
        <v>44580</v>
      </c>
      <c r="T36" s="4" t="s">
        <v>33</v>
      </c>
      <c r="U36" s="4">
        <v>725</v>
      </c>
      <c r="V36" s="4">
        <v>0</v>
      </c>
      <c r="W36" s="4">
        <v>0</v>
      </c>
      <c r="X36" s="4"/>
      <c r="Y36" s="4">
        <v>99177473</v>
      </c>
    </row>
    <row r="37" s="4" customFormat="1" spans="1:25">
      <c r="A37" s="4">
        <v>17183829919</v>
      </c>
      <c r="B37" s="4" t="s">
        <v>25</v>
      </c>
      <c r="C37" s="4" t="s">
        <v>26</v>
      </c>
      <c r="D37" s="4" t="s">
        <v>129</v>
      </c>
      <c r="E37" s="4" t="s">
        <v>130</v>
      </c>
      <c r="F37" s="5">
        <v>44576</v>
      </c>
      <c r="G37" s="5">
        <v>44577</v>
      </c>
      <c r="H37" s="4">
        <v>1</v>
      </c>
      <c r="I37" s="4">
        <v>1</v>
      </c>
      <c r="J37" s="4">
        <v>1</v>
      </c>
      <c r="K37" s="4" t="s">
        <v>29</v>
      </c>
      <c r="L37" s="4">
        <v>12290</v>
      </c>
      <c r="M37" s="4">
        <v>12290</v>
      </c>
      <c r="N37" s="4" t="s">
        <v>131</v>
      </c>
      <c r="O37" s="4" t="s">
        <v>31</v>
      </c>
      <c r="P37" s="4" t="s">
        <v>32</v>
      </c>
      <c r="Q37" s="4">
        <v>0</v>
      </c>
      <c r="R37" s="6">
        <v>44576</v>
      </c>
      <c r="S37" s="5">
        <v>44580</v>
      </c>
      <c r="T37" s="4" t="s">
        <v>33</v>
      </c>
      <c r="U37" s="4">
        <v>12290</v>
      </c>
      <c r="V37" s="4">
        <v>0</v>
      </c>
      <c r="W37" s="4">
        <v>0</v>
      </c>
      <c r="X37" s="4">
        <v>2393498</v>
      </c>
      <c r="Y37" s="4">
        <v>99204026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1" workbookViewId="0">
      <selection activeCell="G40" sqref="G40"/>
    </sheetView>
  </sheetViews>
  <sheetFormatPr defaultColWidth="9" defaultRowHeight="13.5"/>
  <cols>
    <col min="1" max="1" width="14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spans="1:9">
      <c r="A2" s="4">
        <v>16766404240</v>
      </c>
      <c r="B2" s="5">
        <v>44573</v>
      </c>
      <c r="C2" s="5">
        <v>44577</v>
      </c>
      <c r="D2" s="4">
        <v>3044</v>
      </c>
      <c r="E2" s="4" t="str">
        <f>VLOOKUP(A2,HOP!A:L,12,0)</f>
        <v>3044.00</v>
      </c>
      <c r="F2" s="4" t="str">
        <f>VLOOKUP(A2,HOP!A:C,3,0)</f>
        <v>2295348</v>
      </c>
      <c r="G2" s="4">
        <f>D2-E2</f>
        <v>0</v>
      </c>
      <c r="H2" s="4" t="str">
        <f>$H$1&amp;F2</f>
        <v>，2295348</v>
      </c>
      <c r="I2" s="4" t="str">
        <f>VLOOKUP(A2,HOP!A:T,20,0)</f>
        <v>直连</v>
      </c>
    </row>
    <row r="3" s="4" customFormat="1" spans="1:9">
      <c r="A3" s="4">
        <v>16871077180</v>
      </c>
      <c r="B3" s="5">
        <v>44574</v>
      </c>
      <c r="C3" s="5">
        <v>44577</v>
      </c>
      <c r="D3" s="4">
        <v>2029</v>
      </c>
      <c r="E3" s="4" t="str">
        <f>VLOOKUP(A3,HOP!A:L,12,0)</f>
        <v>2029.00</v>
      </c>
      <c r="F3" s="4" t="str">
        <f>VLOOKUP(A3,HOP!A:C,3,0)</f>
        <v>2314001</v>
      </c>
      <c r="G3" s="4">
        <f t="shared" ref="G3:G36" si="0">D3-E3</f>
        <v>0</v>
      </c>
      <c r="H3" s="4" t="str">
        <f t="shared" ref="H3:H36" si="1">$H$1&amp;F3</f>
        <v>，2314001</v>
      </c>
      <c r="I3" s="4" t="str">
        <f>VLOOKUP(A3,HOP!A:T,20,0)</f>
        <v>直连</v>
      </c>
    </row>
    <row r="4" s="4" customFormat="1" hidden="1" spans="1:9">
      <c r="A4" s="4">
        <v>17034700636</v>
      </c>
      <c r="B4" s="5">
        <v>44575</v>
      </c>
      <c r="C4" s="5">
        <v>44577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17085850158</v>
      </c>
      <c r="B5" s="5">
        <v>44573</v>
      </c>
      <c r="C5" s="5">
        <v>44577</v>
      </c>
      <c r="D5" s="4">
        <v>3024</v>
      </c>
      <c r="E5" s="4" t="str">
        <f>VLOOKUP(A5,HOP!A:L,12,0)</f>
        <v>3024.00</v>
      </c>
      <c r="F5" s="4" t="str">
        <f>VLOOKUP(A5,HOP!A:C,3,0)</f>
        <v>2365611</v>
      </c>
      <c r="G5" s="4">
        <f t="shared" si="0"/>
        <v>0</v>
      </c>
      <c r="H5" s="4" t="str">
        <f t="shared" si="1"/>
        <v>，2365611</v>
      </c>
      <c r="I5" s="4" t="str">
        <f>VLOOKUP(A5,HOP!A:T,20,0)</f>
        <v>直连</v>
      </c>
    </row>
    <row r="6" s="4" customFormat="1" spans="1:9">
      <c r="A6" s="4">
        <v>17107313340</v>
      </c>
      <c r="B6" s="5">
        <v>44576</v>
      </c>
      <c r="C6" s="5">
        <v>44577</v>
      </c>
      <c r="D6" s="4">
        <v>451</v>
      </c>
      <c r="E6" s="4" t="str">
        <f>VLOOKUP(A6,HOP!A:L,12,0)</f>
        <v>451.00</v>
      </c>
      <c r="F6" s="4" t="str">
        <f>VLOOKUP(A6,HOP!A:C,3,0)</f>
        <v>2369882</v>
      </c>
      <c r="G6" s="4">
        <f t="shared" si="0"/>
        <v>0</v>
      </c>
      <c r="H6" s="4" t="str">
        <f t="shared" si="1"/>
        <v>，2369882</v>
      </c>
      <c r="I6" s="4" t="str">
        <f>VLOOKUP(A6,HOP!A:T,20,0)</f>
        <v>直连</v>
      </c>
    </row>
    <row r="7" s="4" customFormat="1" spans="1:9">
      <c r="A7" s="4">
        <v>17107391438</v>
      </c>
      <c r="B7" s="5">
        <v>44576</v>
      </c>
      <c r="C7" s="5">
        <v>44577</v>
      </c>
      <c r="D7" s="4">
        <v>1633</v>
      </c>
      <c r="E7" s="4" t="str">
        <f>VLOOKUP(A7,HOP!A:L,12,0)</f>
        <v>1633.00</v>
      </c>
      <c r="F7" s="4" t="str">
        <f>VLOOKUP(A7,HOP!A:C,3,0)</f>
        <v>2369910</v>
      </c>
      <c r="G7" s="4">
        <f t="shared" si="0"/>
        <v>0</v>
      </c>
      <c r="H7" s="4" t="str">
        <f t="shared" si="1"/>
        <v>，2369910</v>
      </c>
      <c r="I7" s="4" t="str">
        <f>VLOOKUP(A7,HOP!A:T,20,0)</f>
        <v>直连</v>
      </c>
    </row>
    <row r="8" s="4" customFormat="1" spans="1:9">
      <c r="A8" s="4">
        <v>17112732623</v>
      </c>
      <c r="B8" s="5">
        <v>44575</v>
      </c>
      <c r="C8" s="5">
        <v>44577</v>
      </c>
      <c r="D8" s="4">
        <v>1771</v>
      </c>
      <c r="E8" s="4" t="str">
        <f>VLOOKUP(A8,HOP!A:L,12,0)</f>
        <v>1771.00</v>
      </c>
      <c r="F8" s="4" t="str">
        <f>VLOOKUP(A8,HOP!A:C,3,0)</f>
        <v>2371237</v>
      </c>
      <c r="G8" s="4">
        <f t="shared" si="0"/>
        <v>0</v>
      </c>
      <c r="H8" s="4" t="str">
        <f t="shared" si="1"/>
        <v>，2371237</v>
      </c>
      <c r="I8" s="4" t="str">
        <f>VLOOKUP(A8,HOP!A:T,20,0)</f>
        <v>直连</v>
      </c>
    </row>
    <row r="9" s="4" customFormat="1" spans="1:9">
      <c r="A9" s="4">
        <v>17127385168</v>
      </c>
      <c r="B9" s="5">
        <v>44573</v>
      </c>
      <c r="C9" s="5">
        <v>44577</v>
      </c>
      <c r="D9" s="4">
        <v>548</v>
      </c>
      <c r="E9" s="4" t="str">
        <f>VLOOKUP(A9,HOP!A:L,12,0)</f>
        <v>548.00</v>
      </c>
      <c r="F9" s="4" t="str">
        <f>VLOOKUP(A9,HOP!A:C,3,0)</f>
        <v>2376192</v>
      </c>
      <c r="G9" s="4">
        <f t="shared" si="0"/>
        <v>0</v>
      </c>
      <c r="H9" s="4" t="str">
        <f t="shared" si="1"/>
        <v>，2376192</v>
      </c>
      <c r="I9" s="4" t="str">
        <f>VLOOKUP(A9,HOP!A:T,20,0)</f>
        <v>直连</v>
      </c>
    </row>
    <row r="10" s="4" customFormat="1" spans="1:9">
      <c r="A10" s="4">
        <v>17131501017</v>
      </c>
      <c r="B10" s="5">
        <v>44569</v>
      </c>
      <c r="C10" s="5">
        <v>44577</v>
      </c>
      <c r="D10" s="4">
        <v>14872</v>
      </c>
      <c r="E10" s="4" t="str">
        <f>VLOOKUP(A10,HOP!A:L,12,0)</f>
        <v>14872.00</v>
      </c>
      <c r="F10" s="4" t="str">
        <f>VLOOKUP(A10,HOP!A:C,3,0)</f>
        <v>2376877</v>
      </c>
      <c r="G10" s="4">
        <f t="shared" si="0"/>
        <v>0</v>
      </c>
      <c r="H10" s="4" t="str">
        <f t="shared" si="1"/>
        <v>，2376877</v>
      </c>
      <c r="I10" s="4" t="str">
        <f>VLOOKUP(A10,HOP!A:T,20,0)</f>
        <v>直连</v>
      </c>
    </row>
    <row r="11" s="4" customFormat="1" spans="1:9">
      <c r="A11" s="4">
        <v>17151777498</v>
      </c>
      <c r="B11" s="5">
        <v>44576</v>
      </c>
      <c r="C11" s="5">
        <v>44577</v>
      </c>
      <c r="D11" s="4">
        <v>935</v>
      </c>
      <c r="E11" s="4" t="str">
        <f>VLOOKUP(A11,HOP!A:L,12,0)</f>
        <v>935.00</v>
      </c>
      <c r="F11" s="4" t="str">
        <f>VLOOKUP(A11,HOP!A:C,3,0)</f>
        <v>2381628</v>
      </c>
      <c r="G11" s="4">
        <f t="shared" si="0"/>
        <v>0</v>
      </c>
      <c r="H11" s="4" t="str">
        <f t="shared" si="1"/>
        <v>，2381628</v>
      </c>
      <c r="I11" s="4" t="str">
        <f>VLOOKUP(A11,HOP!A:T,20,0)</f>
        <v>直连</v>
      </c>
    </row>
    <row r="12" s="4" customFormat="1" spans="1:9">
      <c r="A12" s="4">
        <v>17154515622</v>
      </c>
      <c r="B12" s="5">
        <v>44576</v>
      </c>
      <c r="C12" s="5">
        <v>44577</v>
      </c>
      <c r="D12" s="4">
        <v>1530</v>
      </c>
      <c r="E12" s="4" t="str">
        <f>VLOOKUP(A12,HOP!A:L,12,0)</f>
        <v>1530.00</v>
      </c>
      <c r="F12" s="4" t="str">
        <f>VLOOKUP(A12,HOP!A:C,3,0)</f>
        <v>2382983</v>
      </c>
      <c r="G12" s="4">
        <f t="shared" si="0"/>
        <v>0</v>
      </c>
      <c r="H12" s="4" t="str">
        <f t="shared" si="1"/>
        <v>，2382983</v>
      </c>
      <c r="I12" s="4" t="str">
        <f>VLOOKUP(A12,HOP!A:T,20,0)</f>
        <v>直连</v>
      </c>
    </row>
    <row r="13" s="4" customFormat="1" spans="1:9">
      <c r="A13" s="4">
        <v>17154751351</v>
      </c>
      <c r="B13" s="5">
        <v>44575</v>
      </c>
      <c r="C13" s="5">
        <v>44577</v>
      </c>
      <c r="D13" s="4">
        <v>2261</v>
      </c>
      <c r="E13" s="4" t="str">
        <f>VLOOKUP(A13,HOP!A:L,12,0)</f>
        <v>2261.00</v>
      </c>
      <c r="F13" s="4" t="str">
        <f>VLOOKUP(A13,HOP!A:C,3,0)</f>
        <v>2383160</v>
      </c>
      <c r="G13" s="4">
        <f t="shared" si="0"/>
        <v>0</v>
      </c>
      <c r="H13" s="4" t="str">
        <f t="shared" si="1"/>
        <v>，2383160</v>
      </c>
      <c r="I13" s="4" t="str">
        <f>VLOOKUP(A13,HOP!A:T,20,0)</f>
        <v>直连</v>
      </c>
    </row>
    <row r="14" s="4" customFormat="1" spans="1:9">
      <c r="A14" s="4">
        <v>17157312045</v>
      </c>
      <c r="B14" s="5">
        <v>44576</v>
      </c>
      <c r="C14" s="5">
        <v>44577</v>
      </c>
      <c r="D14" s="4">
        <v>1581</v>
      </c>
      <c r="E14" s="4" t="str">
        <f>VLOOKUP(A14,HOP!A:L,12,0)</f>
        <v>1581.00</v>
      </c>
      <c r="F14" s="4" t="str">
        <f>VLOOKUP(A14,HOP!A:C,3,0)</f>
        <v>2383511</v>
      </c>
      <c r="G14" s="4">
        <f t="shared" si="0"/>
        <v>0</v>
      </c>
      <c r="H14" s="4" t="str">
        <f t="shared" si="1"/>
        <v>，2383511</v>
      </c>
      <c r="I14" s="4" t="str">
        <f>VLOOKUP(A14,HOP!A:T,20,0)</f>
        <v>直连</v>
      </c>
    </row>
    <row r="15" s="4" customFormat="1" spans="1:9">
      <c r="A15" s="4">
        <v>17158367298</v>
      </c>
      <c r="B15" s="5">
        <v>44574</v>
      </c>
      <c r="C15" s="5">
        <v>44577</v>
      </c>
      <c r="D15" s="4">
        <v>2742</v>
      </c>
      <c r="E15" s="4" t="str">
        <f>VLOOKUP(A15,HOP!A:L,12,0)</f>
        <v>2742.00</v>
      </c>
      <c r="F15" s="4" t="str">
        <f>VLOOKUP(A15,HOP!A:C,3,0)</f>
        <v>2384126</v>
      </c>
      <c r="G15" s="4">
        <f t="shared" si="0"/>
        <v>0</v>
      </c>
      <c r="H15" s="4" t="str">
        <f t="shared" si="1"/>
        <v>，2384126</v>
      </c>
      <c r="I15" s="4" t="str">
        <f>VLOOKUP(A15,HOP!A:T,20,0)</f>
        <v>直连</v>
      </c>
    </row>
    <row r="16" s="4" customFormat="1" spans="1:9">
      <c r="A16" s="4">
        <v>17160080802</v>
      </c>
      <c r="B16" s="5">
        <v>44575</v>
      </c>
      <c r="C16" s="5">
        <v>44577</v>
      </c>
      <c r="D16" s="4">
        <v>1906</v>
      </c>
      <c r="E16" s="4" t="str">
        <f>VLOOKUP(A16,HOP!A:L,12,0)</f>
        <v>1906.00</v>
      </c>
      <c r="F16" s="4" t="str">
        <f>VLOOKUP(A16,HOP!A:C,3,0)</f>
        <v>2385157</v>
      </c>
      <c r="G16" s="4">
        <f t="shared" si="0"/>
        <v>0</v>
      </c>
      <c r="H16" s="4" t="str">
        <f t="shared" si="1"/>
        <v>，2385157</v>
      </c>
      <c r="I16" s="4" t="str">
        <f>VLOOKUP(A16,HOP!A:T,20,0)</f>
        <v>直连</v>
      </c>
    </row>
    <row r="17" s="4" customFormat="1" spans="1:9">
      <c r="A17" s="4">
        <v>17166069583</v>
      </c>
      <c r="B17" s="5">
        <v>44575</v>
      </c>
      <c r="C17" s="5">
        <v>44577</v>
      </c>
      <c r="D17" s="4">
        <v>1200</v>
      </c>
      <c r="E17" s="4" t="str">
        <f>VLOOKUP(A17,HOP!A:L,12,0)</f>
        <v>1200.00</v>
      </c>
      <c r="F17" s="4" t="str">
        <f>VLOOKUP(A17,HOP!A:C,3,0)</f>
        <v>2387339</v>
      </c>
      <c r="G17" s="4">
        <f t="shared" si="0"/>
        <v>0</v>
      </c>
      <c r="H17" s="4" t="str">
        <f t="shared" si="1"/>
        <v>，2387339</v>
      </c>
      <c r="I17" s="4" t="str">
        <f>VLOOKUP(A17,HOP!A:T,20,0)</f>
        <v>直连</v>
      </c>
    </row>
    <row r="18" s="4" customFormat="1" spans="1:9">
      <c r="A18" s="4">
        <v>17166184475</v>
      </c>
      <c r="B18" s="5">
        <v>44574</v>
      </c>
      <c r="C18" s="5">
        <v>44577</v>
      </c>
      <c r="D18" s="4">
        <v>1326</v>
      </c>
      <c r="E18" s="4" t="str">
        <f>VLOOKUP(A18,HOP!A:L,12,0)</f>
        <v>1326.00</v>
      </c>
      <c r="F18" s="4" t="str">
        <f>VLOOKUP(A18,HOP!A:C,3,0)</f>
        <v>2387434</v>
      </c>
      <c r="G18" s="4">
        <f t="shared" si="0"/>
        <v>0</v>
      </c>
      <c r="H18" s="4" t="str">
        <f t="shared" si="1"/>
        <v>，2387434</v>
      </c>
      <c r="I18" s="4" t="str">
        <f>VLOOKUP(A18,HOP!A:T,20,0)</f>
        <v>直连</v>
      </c>
    </row>
    <row r="19" s="4" customFormat="1" spans="1:9">
      <c r="A19" s="4">
        <v>17166238157</v>
      </c>
      <c r="B19" s="5">
        <v>44576</v>
      </c>
      <c r="C19" s="5">
        <v>44577</v>
      </c>
      <c r="D19" s="4">
        <v>373</v>
      </c>
      <c r="E19" s="4" t="str">
        <f>VLOOKUP(A19,HOP!A:L,12,0)</f>
        <v>373.00</v>
      </c>
      <c r="F19" s="4" t="str">
        <f>VLOOKUP(A19,HOP!A:C,3,0)</f>
        <v>2387483</v>
      </c>
      <c r="G19" s="4">
        <f t="shared" si="0"/>
        <v>0</v>
      </c>
      <c r="H19" s="4" t="str">
        <f t="shared" si="1"/>
        <v>，2387483</v>
      </c>
      <c r="I19" s="4" t="str">
        <f>VLOOKUP(A19,HOP!A:T,20,0)</f>
        <v>直连</v>
      </c>
    </row>
    <row r="20" s="4" customFormat="1" spans="1:9">
      <c r="A20" s="4">
        <v>17171154563</v>
      </c>
      <c r="B20" s="5">
        <v>44576</v>
      </c>
      <c r="C20" s="5">
        <v>44577</v>
      </c>
      <c r="D20" s="4">
        <v>1229</v>
      </c>
      <c r="E20" s="4" t="str">
        <f>VLOOKUP(A20,HOP!A:L,12,0)</f>
        <v>1229.00</v>
      </c>
      <c r="F20" s="4" t="str">
        <f>VLOOKUP(A20,HOP!A:C,3,0)</f>
        <v>2388791</v>
      </c>
      <c r="G20" s="4">
        <f t="shared" si="0"/>
        <v>0</v>
      </c>
      <c r="H20" s="4" t="str">
        <f t="shared" si="1"/>
        <v>，2388791</v>
      </c>
      <c r="I20" s="4" t="str">
        <f>VLOOKUP(A20,HOP!A:T,20,0)</f>
        <v>直连</v>
      </c>
    </row>
    <row r="21" s="4" customFormat="1" spans="1:9">
      <c r="A21" s="4">
        <v>17171877068</v>
      </c>
      <c r="B21" s="5">
        <v>44576</v>
      </c>
      <c r="C21" s="5">
        <v>44577</v>
      </c>
      <c r="D21" s="4">
        <v>1734</v>
      </c>
      <c r="E21" s="4" t="str">
        <f>VLOOKUP(A21,HOP!A:L,12,0)</f>
        <v>1734.00</v>
      </c>
      <c r="F21" s="4" t="str">
        <f>VLOOKUP(A21,HOP!A:C,3,0)</f>
        <v>2389263</v>
      </c>
      <c r="G21" s="4">
        <f t="shared" si="0"/>
        <v>0</v>
      </c>
      <c r="H21" s="4" t="str">
        <f t="shared" si="1"/>
        <v>，2389263</v>
      </c>
      <c r="I21" s="4" t="str">
        <f>VLOOKUP(A21,HOP!A:T,20,0)</f>
        <v>直连</v>
      </c>
    </row>
    <row r="22" s="4" customFormat="1" spans="1:9">
      <c r="A22" s="4">
        <v>17172139896</v>
      </c>
      <c r="B22" s="5">
        <v>44576</v>
      </c>
      <c r="C22" s="5">
        <v>44577</v>
      </c>
      <c r="D22" s="4">
        <v>445</v>
      </c>
      <c r="E22" s="4" t="str">
        <f>VLOOKUP(A22,HOP!A:L,12,0)</f>
        <v>445.00</v>
      </c>
      <c r="F22" s="4" t="str">
        <f>VLOOKUP(A22,HOP!A:C,3,0)</f>
        <v>2389437</v>
      </c>
      <c r="G22" s="4">
        <f t="shared" si="0"/>
        <v>0</v>
      </c>
      <c r="H22" s="4" t="str">
        <f t="shared" si="1"/>
        <v>，2389437</v>
      </c>
      <c r="I22" s="4" t="str">
        <f>VLOOKUP(A22,HOP!A:T,20,0)</f>
        <v>直连</v>
      </c>
    </row>
    <row r="23" s="4" customFormat="1" spans="1:9">
      <c r="A23" s="4">
        <v>17172440455</v>
      </c>
      <c r="B23" s="5">
        <v>44575</v>
      </c>
      <c r="C23" s="5">
        <v>44577</v>
      </c>
      <c r="D23" s="4">
        <v>2928</v>
      </c>
      <c r="E23" s="4" t="str">
        <f>VLOOKUP(A23,HOP!A:L,12,0)</f>
        <v>2928.00</v>
      </c>
      <c r="F23" s="4" t="str">
        <f>VLOOKUP(A23,HOP!A:C,3,0)</f>
        <v>2389581</v>
      </c>
      <c r="G23" s="4">
        <f t="shared" si="0"/>
        <v>0</v>
      </c>
      <c r="H23" s="4" t="str">
        <f t="shared" si="1"/>
        <v>，2389581</v>
      </c>
      <c r="I23" s="4" t="str">
        <f>VLOOKUP(A23,HOP!A:T,20,0)</f>
        <v>直连</v>
      </c>
    </row>
    <row r="24" s="4" customFormat="1" spans="1:9">
      <c r="A24" s="4">
        <v>17177069897</v>
      </c>
      <c r="B24" s="5">
        <v>44576</v>
      </c>
      <c r="C24" s="5">
        <v>44577</v>
      </c>
      <c r="D24" s="4">
        <v>575</v>
      </c>
      <c r="E24" s="4" t="str">
        <f>VLOOKUP(A24,HOP!A:L,12,0)</f>
        <v>575.00</v>
      </c>
      <c r="F24" s="4" t="str">
        <f>VLOOKUP(A24,HOP!A:C,3,0)</f>
        <v>2390720</v>
      </c>
      <c r="G24" s="4">
        <f t="shared" si="0"/>
        <v>0</v>
      </c>
      <c r="H24" s="4" t="str">
        <f t="shared" si="1"/>
        <v>，2390720</v>
      </c>
      <c r="I24" s="4" t="str">
        <f>VLOOKUP(A24,HOP!A:T,20,0)</f>
        <v>直连</v>
      </c>
    </row>
    <row r="25" s="4" customFormat="1" spans="1:9">
      <c r="A25" s="4">
        <v>17178585872</v>
      </c>
      <c r="B25" s="5">
        <v>44576</v>
      </c>
      <c r="C25" s="5">
        <v>44577</v>
      </c>
      <c r="D25" s="4">
        <v>470</v>
      </c>
      <c r="E25" s="4" t="str">
        <f>VLOOKUP(A25,HOP!A:L,12,0)</f>
        <v>470.00</v>
      </c>
      <c r="F25" s="4" t="str">
        <f>VLOOKUP(A25,HOP!A:C,3,0)</f>
        <v>2391685</v>
      </c>
      <c r="G25" s="4">
        <f t="shared" si="0"/>
        <v>0</v>
      </c>
      <c r="H25" s="4" t="str">
        <f t="shared" si="1"/>
        <v>，2391685</v>
      </c>
      <c r="I25" s="4" t="str">
        <f>VLOOKUP(A25,HOP!A:T,20,0)</f>
        <v>直连</v>
      </c>
    </row>
    <row r="26" s="4" customFormat="1" spans="1:9">
      <c r="A26" s="4">
        <v>17178670827</v>
      </c>
      <c r="B26" s="5">
        <v>44576</v>
      </c>
      <c r="C26" s="5">
        <v>44577</v>
      </c>
      <c r="D26" s="4">
        <v>1037</v>
      </c>
      <c r="E26" s="4" t="str">
        <f>VLOOKUP(A26,HOP!A:L,12,0)</f>
        <v>1037.00</v>
      </c>
      <c r="F26" s="4" t="str">
        <f>VLOOKUP(A26,HOP!A:C,3,0)</f>
        <v>2391747</v>
      </c>
      <c r="G26" s="4">
        <f t="shared" si="0"/>
        <v>0</v>
      </c>
      <c r="H26" s="4" t="str">
        <f t="shared" si="1"/>
        <v>，2391747</v>
      </c>
      <c r="I26" s="4" t="str">
        <f>VLOOKUP(A26,HOP!A:T,20,0)</f>
        <v>直连</v>
      </c>
    </row>
    <row r="27" s="4" customFormat="1" spans="1:9">
      <c r="A27" s="4">
        <v>17179060631</v>
      </c>
      <c r="B27" s="5">
        <v>44576</v>
      </c>
      <c r="C27" s="5">
        <v>44577</v>
      </c>
      <c r="D27" s="4">
        <v>219</v>
      </c>
      <c r="E27" s="4" t="str">
        <f>VLOOKUP(A27,HOP!A:L,12,0)</f>
        <v>219.00</v>
      </c>
      <c r="F27" s="4" t="str">
        <f>VLOOKUP(A27,HOP!A:C,3,0)</f>
        <v>2392021</v>
      </c>
      <c r="G27" s="4">
        <f t="shared" si="0"/>
        <v>0</v>
      </c>
      <c r="H27" s="4" t="str">
        <f t="shared" si="1"/>
        <v>，2392021</v>
      </c>
      <c r="I27" s="4" t="str">
        <f>VLOOKUP(A27,HOP!A:T,20,0)</f>
        <v>直连</v>
      </c>
    </row>
    <row r="28" s="4" customFormat="1" spans="1:9">
      <c r="A28" s="4">
        <v>17179134507</v>
      </c>
      <c r="B28" s="5">
        <v>44576</v>
      </c>
      <c r="C28" s="5">
        <v>44577</v>
      </c>
      <c r="D28" s="4">
        <v>1632</v>
      </c>
      <c r="E28" s="4" t="str">
        <f>VLOOKUP(A28,HOP!A:L,12,0)</f>
        <v>1632.00</v>
      </c>
      <c r="F28" s="4" t="str">
        <f>VLOOKUP(A28,HOP!A:C,3,0)</f>
        <v>2392065</v>
      </c>
      <c r="G28" s="4">
        <f t="shared" si="0"/>
        <v>0</v>
      </c>
      <c r="H28" s="4" t="str">
        <f t="shared" si="1"/>
        <v>，2392065</v>
      </c>
      <c r="I28" s="4" t="str">
        <f>VLOOKUP(A28,HOP!A:T,20,0)</f>
        <v>直连</v>
      </c>
    </row>
    <row r="29" s="4" customFormat="1" spans="1:9">
      <c r="A29" s="4">
        <v>17179373761</v>
      </c>
      <c r="B29" s="5">
        <v>44576</v>
      </c>
      <c r="C29" s="5">
        <v>44577</v>
      </c>
      <c r="D29" s="4">
        <v>3264</v>
      </c>
      <c r="E29" s="4" t="str">
        <f>VLOOKUP(A29,HOP!A:L,12,0)</f>
        <v>3264.00</v>
      </c>
      <c r="F29" s="4" t="str">
        <f>VLOOKUP(A29,HOP!A:C,3,0)</f>
        <v>2392203</v>
      </c>
      <c r="G29" s="4">
        <f t="shared" si="0"/>
        <v>0</v>
      </c>
      <c r="H29" s="4" t="str">
        <f t="shared" si="1"/>
        <v>，2392203</v>
      </c>
      <c r="I29" s="4" t="str">
        <f>VLOOKUP(A29,HOP!A:T,20,0)</f>
        <v>直连</v>
      </c>
    </row>
    <row r="30" s="4" customFormat="1" spans="1:9">
      <c r="A30" s="4">
        <v>17179618672</v>
      </c>
      <c r="B30" s="5">
        <v>44576</v>
      </c>
      <c r="C30" s="5">
        <v>44577</v>
      </c>
      <c r="D30" s="4">
        <v>437</v>
      </c>
      <c r="E30" s="4" t="str">
        <f>VLOOKUP(A30,HOP!A:L,12,0)</f>
        <v>437.00</v>
      </c>
      <c r="F30" s="4" t="str">
        <f>VLOOKUP(A30,HOP!A:C,3,0)</f>
        <v>2392360</v>
      </c>
      <c r="G30" s="4">
        <f t="shared" si="0"/>
        <v>0</v>
      </c>
      <c r="H30" s="4" t="str">
        <f t="shared" si="1"/>
        <v>，2392360</v>
      </c>
      <c r="I30" s="4" t="str">
        <f>VLOOKUP(A30,HOP!A:T,20,0)</f>
        <v>直连</v>
      </c>
    </row>
    <row r="31" s="4" customFormat="1" spans="1:9">
      <c r="A31" s="4">
        <v>17179738813</v>
      </c>
      <c r="B31" s="5">
        <v>44576</v>
      </c>
      <c r="C31" s="5">
        <v>44577</v>
      </c>
      <c r="D31" s="4">
        <v>171</v>
      </c>
      <c r="E31" s="4" t="str">
        <f>VLOOKUP(A31,HOP!A:L,12,0)</f>
        <v>171.00</v>
      </c>
      <c r="F31" s="4" t="str">
        <f>VLOOKUP(A31,HOP!A:C,3,0)</f>
        <v>2392432</v>
      </c>
      <c r="G31" s="4">
        <f t="shared" si="0"/>
        <v>0</v>
      </c>
      <c r="H31" s="4" t="str">
        <f t="shared" si="1"/>
        <v>，2392432</v>
      </c>
      <c r="I31" s="4" t="str">
        <f>VLOOKUP(A31,HOP!A:T,20,0)</f>
        <v>直连</v>
      </c>
    </row>
    <row r="32" s="4" customFormat="1" spans="1:9">
      <c r="A32" s="4">
        <v>17180037546</v>
      </c>
      <c r="B32" s="5">
        <v>44576</v>
      </c>
      <c r="C32" s="5">
        <v>44577</v>
      </c>
      <c r="D32" s="4">
        <v>183</v>
      </c>
      <c r="E32" s="4" t="str">
        <f>VLOOKUP(A32,HOP!A:L,12,0)</f>
        <v>183.00</v>
      </c>
      <c r="F32" s="4" t="str">
        <f>VLOOKUP(A32,HOP!A:C,3,0)</f>
        <v>2392593</v>
      </c>
      <c r="G32" s="4">
        <f t="shared" si="0"/>
        <v>0</v>
      </c>
      <c r="H32" s="4" t="str">
        <f t="shared" si="1"/>
        <v>，2392593</v>
      </c>
      <c r="I32" s="4" t="str">
        <f>VLOOKUP(A32,HOP!A:T,20,0)</f>
        <v>直连</v>
      </c>
    </row>
    <row r="33" s="4" customFormat="1" spans="1:9">
      <c r="A33" s="4">
        <v>17180428119</v>
      </c>
      <c r="B33" s="5">
        <v>44576</v>
      </c>
      <c r="C33" s="5">
        <v>44577</v>
      </c>
      <c r="D33" s="4">
        <v>597</v>
      </c>
      <c r="E33" s="4" t="str">
        <f>VLOOKUP(A33,HOP!A:L,12,0)</f>
        <v>597.00</v>
      </c>
      <c r="F33" s="4" t="str">
        <f>VLOOKUP(A33,HOP!A:C,3,0)</f>
        <v>2392880</v>
      </c>
      <c r="G33" s="4">
        <f t="shared" si="0"/>
        <v>0</v>
      </c>
      <c r="H33" s="4" t="str">
        <f t="shared" si="1"/>
        <v>，2392880</v>
      </c>
      <c r="I33" s="4" t="str">
        <f>VLOOKUP(A33,HOP!A:T,20,0)</f>
        <v>直连</v>
      </c>
    </row>
    <row r="34" s="4" customFormat="1" spans="1:9">
      <c r="A34" s="4">
        <v>17183161733</v>
      </c>
      <c r="B34" s="5">
        <v>44576</v>
      </c>
      <c r="C34" s="5">
        <v>44577</v>
      </c>
      <c r="D34" s="4">
        <v>444</v>
      </c>
      <c r="E34" s="4" t="str">
        <f>VLOOKUP(A34,HOP!A:L,12,0)</f>
        <v>444.00</v>
      </c>
      <c r="F34" s="4" t="str">
        <f>VLOOKUP(A34,HOP!A:C,3,0)</f>
        <v>2393163</v>
      </c>
      <c r="G34" s="4">
        <f t="shared" si="0"/>
        <v>0</v>
      </c>
      <c r="H34" s="4" t="str">
        <f t="shared" si="1"/>
        <v>，2393163</v>
      </c>
      <c r="I34" s="4" t="str">
        <f>VLOOKUP(A34,HOP!A:T,20,0)</f>
        <v>直连</v>
      </c>
    </row>
    <row r="35" s="4" customFormat="1" spans="1:9">
      <c r="A35" s="4">
        <v>17183331424</v>
      </c>
      <c r="B35" s="5">
        <v>44576</v>
      </c>
      <c r="C35" s="5">
        <v>44577</v>
      </c>
      <c r="D35" s="4">
        <v>725</v>
      </c>
      <c r="E35" s="4" t="str">
        <f>VLOOKUP(A35,HOP!A:L,12,0)</f>
        <v>725.00</v>
      </c>
      <c r="F35" s="4" t="str">
        <f>VLOOKUP(A35,HOP!A:C,3,0)</f>
        <v>2393227</v>
      </c>
      <c r="G35" s="4">
        <f t="shared" si="0"/>
        <v>0</v>
      </c>
      <c r="H35" s="4" t="str">
        <f t="shared" si="1"/>
        <v>，2393227</v>
      </c>
      <c r="I35" s="4" t="str">
        <f>VLOOKUP(A35,HOP!A:T,20,0)</f>
        <v>直连</v>
      </c>
    </row>
    <row r="36" s="4" customFormat="1" spans="1:9">
      <c r="A36" s="4">
        <v>17183829919</v>
      </c>
      <c r="B36" s="5">
        <v>44576</v>
      </c>
      <c r="C36" s="5">
        <v>44577</v>
      </c>
      <c r="D36" s="4">
        <v>12290</v>
      </c>
      <c r="E36" s="4" t="str">
        <f>VLOOKUP(A36,HOP!A:L,12,0)</f>
        <v>12290.00</v>
      </c>
      <c r="F36" s="4" t="str">
        <f>VLOOKUP(A36,HOP!A:C,3,0)</f>
        <v>2393498</v>
      </c>
      <c r="G36" s="4">
        <f t="shared" si="0"/>
        <v>0</v>
      </c>
      <c r="H36" s="4" t="str">
        <f t="shared" si="1"/>
        <v>，2393498</v>
      </c>
      <c r="I36" s="4" t="str">
        <f>VLOOKUP(A36,HOP!A:T,20,0)</f>
        <v>直连</v>
      </c>
    </row>
    <row r="38" spans="4:4">
      <c r="D38" s="4">
        <f>SUM(D2:D37)</f>
        <v>69606</v>
      </c>
    </row>
    <row r="39" spans="4:4">
      <c r="D39" s="4" t="s">
        <v>133</v>
      </c>
    </row>
    <row r="42" spans="1:1">
      <c r="A42" s="4" t="s">
        <v>134</v>
      </c>
    </row>
    <row r="43" spans="1:1">
      <c r="A43" s="4" t="s">
        <v>135</v>
      </c>
    </row>
  </sheetData>
  <autoFilter ref="A1:X36">
    <filterColumn colId="3">
      <filters>
        <filter val="12290"/>
        <filter val="451"/>
        <filter val="597"/>
        <filter val="219"/>
        <filter val="2261"/>
        <filter val="3024"/>
        <filter val="3264"/>
        <filter val="725"/>
        <filter val="1326"/>
        <filter val="2928"/>
        <filter val="1229"/>
        <filter val="2029"/>
        <filter val="470"/>
        <filter val="1530"/>
        <filter val="171"/>
        <filter val="1771"/>
        <filter val="1632"/>
        <filter val="14872"/>
        <filter val="373"/>
        <filter val="1633"/>
        <filter val="1734"/>
        <filter val="575"/>
        <filter val="935"/>
        <filter val="437"/>
        <filter val="1037"/>
        <filter val="1200"/>
        <filter val="1581"/>
        <filter val="2742"/>
        <filter val="183"/>
        <filter val="444"/>
        <filter val="3044"/>
        <filter val="445"/>
        <filter val="1906"/>
        <filter val="5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</row>
    <row r="2" s="1" customFormat="1" spans="1:20">
      <c r="A2" s="3">
        <v>17183829919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153</v>
      </c>
      <c r="G2" s="1" t="s">
        <v>157</v>
      </c>
      <c r="H2" s="1" t="s">
        <v>158</v>
      </c>
      <c r="I2" s="1" t="s">
        <v>159</v>
      </c>
      <c r="J2" s="1" t="s">
        <v>29</v>
      </c>
      <c r="K2" s="1" t="s">
        <v>160</v>
      </c>
      <c r="L2" s="1" t="s">
        <v>160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17183331424</v>
      </c>
      <c r="B3" s="1" t="s">
        <v>153</v>
      </c>
      <c r="C3" s="1" t="s">
        <v>168</v>
      </c>
      <c r="D3" s="1" t="s">
        <v>169</v>
      </c>
      <c r="E3" s="1" t="s">
        <v>170</v>
      </c>
      <c r="F3" s="1" t="s">
        <v>153</v>
      </c>
      <c r="G3" s="1" t="s">
        <v>157</v>
      </c>
      <c r="H3" s="1" t="s">
        <v>158</v>
      </c>
      <c r="I3" s="1" t="s">
        <v>171</v>
      </c>
      <c r="J3" s="1" t="s">
        <v>29</v>
      </c>
      <c r="K3" s="1" t="s">
        <v>172</v>
      </c>
      <c r="L3" s="1" t="s">
        <v>172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173</v>
      </c>
      <c r="R3" s="1" t="s">
        <v>165</v>
      </c>
      <c r="S3" s="1" t="s">
        <v>166</v>
      </c>
      <c r="T3" s="1" t="s">
        <v>167</v>
      </c>
    </row>
    <row r="4" s="1" customFormat="1" spans="1:20">
      <c r="A4" s="3">
        <v>17183161733</v>
      </c>
      <c r="B4" s="1" t="s">
        <v>153</v>
      </c>
      <c r="C4" s="1" t="s">
        <v>174</v>
      </c>
      <c r="D4" s="1" t="s">
        <v>175</v>
      </c>
      <c r="E4" s="1" t="s">
        <v>176</v>
      </c>
      <c r="F4" s="1" t="s">
        <v>153</v>
      </c>
      <c r="G4" s="1" t="s">
        <v>157</v>
      </c>
      <c r="H4" s="1" t="s">
        <v>158</v>
      </c>
      <c r="I4" s="1" t="s">
        <v>177</v>
      </c>
      <c r="J4" s="1" t="s">
        <v>29</v>
      </c>
      <c r="K4" s="1" t="s">
        <v>178</v>
      </c>
      <c r="L4" s="1" t="s">
        <v>178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179</v>
      </c>
      <c r="R4" s="1" t="s">
        <v>165</v>
      </c>
      <c r="S4" s="1" t="s">
        <v>166</v>
      </c>
      <c r="T4" s="1" t="s">
        <v>167</v>
      </c>
    </row>
    <row r="5" s="1" customFormat="1" spans="1:20">
      <c r="A5" s="3">
        <v>17180428119</v>
      </c>
      <c r="B5" s="1" t="s">
        <v>153</v>
      </c>
      <c r="C5" s="1" t="s">
        <v>180</v>
      </c>
      <c r="D5" s="1" t="s">
        <v>181</v>
      </c>
      <c r="E5" s="1" t="s">
        <v>182</v>
      </c>
      <c r="F5" s="1" t="s">
        <v>153</v>
      </c>
      <c r="G5" s="1" t="s">
        <v>157</v>
      </c>
      <c r="H5" s="1" t="s">
        <v>158</v>
      </c>
      <c r="I5" s="1" t="s">
        <v>183</v>
      </c>
      <c r="J5" s="1" t="s">
        <v>29</v>
      </c>
      <c r="K5" s="1" t="s">
        <v>184</v>
      </c>
      <c r="L5" s="1" t="s">
        <v>184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185</v>
      </c>
      <c r="R5" s="1" t="s">
        <v>165</v>
      </c>
      <c r="S5" s="1" t="s">
        <v>166</v>
      </c>
      <c r="T5" s="1" t="s">
        <v>167</v>
      </c>
    </row>
    <row r="6" s="1" customFormat="1" spans="1:20">
      <c r="A6" s="3">
        <v>17180037546</v>
      </c>
      <c r="B6" s="1" t="s">
        <v>153</v>
      </c>
      <c r="C6" s="1" t="s">
        <v>186</v>
      </c>
      <c r="D6" s="1" t="s">
        <v>187</v>
      </c>
      <c r="E6" s="1" t="s">
        <v>188</v>
      </c>
      <c r="F6" s="1" t="s">
        <v>153</v>
      </c>
      <c r="G6" s="1" t="s">
        <v>157</v>
      </c>
      <c r="H6" s="1" t="s">
        <v>158</v>
      </c>
      <c r="I6" s="1" t="s">
        <v>189</v>
      </c>
      <c r="J6" s="1" t="s">
        <v>29</v>
      </c>
      <c r="K6" s="1" t="s">
        <v>190</v>
      </c>
      <c r="L6" s="1" t="s">
        <v>190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191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17179738813</v>
      </c>
      <c r="B7" s="1" t="s">
        <v>153</v>
      </c>
      <c r="C7" s="1" t="s">
        <v>192</v>
      </c>
      <c r="D7" s="1" t="s">
        <v>193</v>
      </c>
      <c r="E7" s="1" t="s">
        <v>194</v>
      </c>
      <c r="F7" s="1" t="s">
        <v>153</v>
      </c>
      <c r="G7" s="1" t="s">
        <v>157</v>
      </c>
      <c r="H7" s="1" t="s">
        <v>158</v>
      </c>
      <c r="I7" s="1" t="s">
        <v>195</v>
      </c>
      <c r="J7" s="1" t="s">
        <v>29</v>
      </c>
      <c r="K7" s="1" t="s">
        <v>196</v>
      </c>
      <c r="L7" s="1" t="s">
        <v>196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197</v>
      </c>
      <c r="R7" s="1" t="s">
        <v>165</v>
      </c>
      <c r="S7" s="1" t="s">
        <v>166</v>
      </c>
      <c r="T7" s="1" t="s">
        <v>167</v>
      </c>
    </row>
    <row r="8" s="1" customFormat="1" spans="1:20">
      <c r="A8" s="3">
        <v>17179618672</v>
      </c>
      <c r="B8" s="1" t="s">
        <v>153</v>
      </c>
      <c r="C8" s="1" t="s">
        <v>198</v>
      </c>
      <c r="D8" s="1" t="s">
        <v>199</v>
      </c>
      <c r="E8" s="1" t="s">
        <v>200</v>
      </c>
      <c r="F8" s="1" t="s">
        <v>153</v>
      </c>
      <c r="G8" s="1" t="s">
        <v>157</v>
      </c>
      <c r="H8" s="1" t="s">
        <v>158</v>
      </c>
      <c r="I8" s="1" t="s">
        <v>201</v>
      </c>
      <c r="J8" s="1" t="s">
        <v>29</v>
      </c>
      <c r="K8" s="1" t="s">
        <v>202</v>
      </c>
      <c r="L8" s="1" t="s">
        <v>202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203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17179373761</v>
      </c>
      <c r="B9" s="1" t="s">
        <v>153</v>
      </c>
      <c r="C9" s="1" t="s">
        <v>204</v>
      </c>
      <c r="D9" s="1" t="s">
        <v>205</v>
      </c>
      <c r="E9" s="1" t="s">
        <v>206</v>
      </c>
      <c r="F9" s="1" t="s">
        <v>153</v>
      </c>
      <c r="G9" s="1" t="s">
        <v>157</v>
      </c>
      <c r="H9" s="1" t="s">
        <v>158</v>
      </c>
      <c r="I9" s="1" t="s">
        <v>207</v>
      </c>
      <c r="J9" s="1" t="s">
        <v>29</v>
      </c>
      <c r="K9" s="1" t="s">
        <v>208</v>
      </c>
      <c r="L9" s="1" t="s">
        <v>208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209</v>
      </c>
      <c r="R9" s="1" t="s">
        <v>165</v>
      </c>
      <c r="S9" s="1" t="s">
        <v>166</v>
      </c>
      <c r="T9" s="1" t="s">
        <v>167</v>
      </c>
    </row>
    <row r="10" s="1" customFormat="1" spans="1:20">
      <c r="A10" s="3">
        <v>17179134507</v>
      </c>
      <c r="B10" s="1" t="s">
        <v>153</v>
      </c>
      <c r="C10" s="1" t="s">
        <v>210</v>
      </c>
      <c r="D10" s="1" t="s">
        <v>205</v>
      </c>
      <c r="E10" s="1" t="s">
        <v>211</v>
      </c>
      <c r="F10" s="1" t="s">
        <v>153</v>
      </c>
      <c r="G10" s="1" t="s">
        <v>157</v>
      </c>
      <c r="H10" s="1" t="s">
        <v>158</v>
      </c>
      <c r="I10" s="1" t="s">
        <v>212</v>
      </c>
      <c r="J10" s="1" t="s">
        <v>29</v>
      </c>
      <c r="K10" s="1" t="s">
        <v>213</v>
      </c>
      <c r="L10" s="1" t="s">
        <v>213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214</v>
      </c>
      <c r="R10" s="1" t="s">
        <v>165</v>
      </c>
      <c r="S10" s="1" t="s">
        <v>166</v>
      </c>
      <c r="T10" s="1" t="s">
        <v>167</v>
      </c>
    </row>
    <row r="11" s="1" customFormat="1" spans="1:20">
      <c r="A11" s="3">
        <v>17179060631</v>
      </c>
      <c r="B11" s="1" t="s">
        <v>153</v>
      </c>
      <c r="C11" s="1" t="s">
        <v>215</v>
      </c>
      <c r="D11" s="1" t="s">
        <v>216</v>
      </c>
      <c r="E11" s="1" t="s">
        <v>217</v>
      </c>
      <c r="F11" s="1" t="s">
        <v>153</v>
      </c>
      <c r="G11" s="1" t="s">
        <v>157</v>
      </c>
      <c r="H11" s="1" t="s">
        <v>158</v>
      </c>
      <c r="I11" s="1" t="s">
        <v>218</v>
      </c>
      <c r="J11" s="1" t="s">
        <v>29</v>
      </c>
      <c r="K11" s="1" t="s">
        <v>219</v>
      </c>
      <c r="L11" s="1" t="s">
        <v>219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220</v>
      </c>
      <c r="R11" s="1" t="s">
        <v>165</v>
      </c>
      <c r="S11" s="1" t="s">
        <v>166</v>
      </c>
      <c r="T11" s="1" t="s">
        <v>167</v>
      </c>
    </row>
    <row r="12" s="1" customFormat="1" spans="1:20">
      <c r="A12" s="3">
        <v>17178670827</v>
      </c>
      <c r="B12" s="1" t="s">
        <v>153</v>
      </c>
      <c r="C12" s="1" t="s">
        <v>221</v>
      </c>
      <c r="D12" s="1" t="s">
        <v>222</v>
      </c>
      <c r="E12" s="1" t="s">
        <v>223</v>
      </c>
      <c r="F12" s="1" t="s">
        <v>153</v>
      </c>
      <c r="G12" s="1" t="s">
        <v>157</v>
      </c>
      <c r="H12" s="1" t="s">
        <v>158</v>
      </c>
      <c r="I12" s="1" t="s">
        <v>224</v>
      </c>
      <c r="J12" s="1" t="s">
        <v>29</v>
      </c>
      <c r="K12" s="1" t="s">
        <v>225</v>
      </c>
      <c r="L12" s="1" t="s">
        <v>225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226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17178585872</v>
      </c>
      <c r="B13" s="1" t="s">
        <v>153</v>
      </c>
      <c r="C13" s="1" t="s">
        <v>227</v>
      </c>
      <c r="D13" s="1" t="s">
        <v>228</v>
      </c>
      <c r="E13" s="1" t="s">
        <v>229</v>
      </c>
      <c r="F13" s="1" t="s">
        <v>153</v>
      </c>
      <c r="G13" s="1" t="s">
        <v>157</v>
      </c>
      <c r="H13" s="1" t="s">
        <v>158</v>
      </c>
      <c r="I13" s="1" t="s">
        <v>230</v>
      </c>
      <c r="J13" s="1" t="s">
        <v>29</v>
      </c>
      <c r="K13" s="1" t="s">
        <v>231</v>
      </c>
      <c r="L13" s="1" t="s">
        <v>231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232</v>
      </c>
      <c r="R13" s="1" t="s">
        <v>165</v>
      </c>
      <c r="S13" s="1" t="s">
        <v>166</v>
      </c>
      <c r="T13" s="1" t="s">
        <v>167</v>
      </c>
    </row>
    <row r="14" s="1" customFormat="1" spans="1:20">
      <c r="A14" s="3">
        <v>17177069897</v>
      </c>
      <c r="B14" s="1" t="s">
        <v>233</v>
      </c>
      <c r="C14" s="1" t="s">
        <v>234</v>
      </c>
      <c r="D14" s="1" t="s">
        <v>235</v>
      </c>
      <c r="E14" s="1" t="s">
        <v>236</v>
      </c>
      <c r="F14" s="1" t="s">
        <v>153</v>
      </c>
      <c r="G14" s="1" t="s">
        <v>157</v>
      </c>
      <c r="H14" s="1" t="s">
        <v>158</v>
      </c>
      <c r="I14" s="1" t="s">
        <v>237</v>
      </c>
      <c r="J14" s="1" t="s">
        <v>29</v>
      </c>
      <c r="K14" s="1" t="s">
        <v>238</v>
      </c>
      <c r="L14" s="1" t="s">
        <v>238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239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17172440455</v>
      </c>
      <c r="B15" s="1" t="s">
        <v>233</v>
      </c>
      <c r="C15" s="1" t="s">
        <v>240</v>
      </c>
      <c r="D15" s="1" t="s">
        <v>241</v>
      </c>
      <c r="E15" s="1" t="s">
        <v>242</v>
      </c>
      <c r="F15" s="1" t="s">
        <v>233</v>
      </c>
      <c r="G15" s="1" t="s">
        <v>157</v>
      </c>
      <c r="H15" s="1" t="s">
        <v>158</v>
      </c>
      <c r="I15" s="1" t="s">
        <v>243</v>
      </c>
      <c r="J15" s="1" t="s">
        <v>29</v>
      </c>
      <c r="K15" s="1" t="s">
        <v>244</v>
      </c>
      <c r="L15" s="1" t="s">
        <v>244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245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17172139896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153</v>
      </c>
      <c r="G16" s="1" t="s">
        <v>157</v>
      </c>
      <c r="H16" s="1" t="s">
        <v>158</v>
      </c>
      <c r="I16" s="1" t="s">
        <v>250</v>
      </c>
      <c r="J16" s="1" t="s">
        <v>29</v>
      </c>
      <c r="K16" s="1" t="s">
        <v>251</v>
      </c>
      <c r="L16" s="1" t="s">
        <v>251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252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17171877068</v>
      </c>
      <c r="B17" s="1" t="s">
        <v>246</v>
      </c>
      <c r="C17" s="1" t="s">
        <v>253</v>
      </c>
      <c r="D17" s="1" t="s">
        <v>254</v>
      </c>
      <c r="E17" s="1" t="s">
        <v>255</v>
      </c>
      <c r="F17" s="1" t="s">
        <v>153</v>
      </c>
      <c r="G17" s="1" t="s">
        <v>157</v>
      </c>
      <c r="H17" s="1" t="s">
        <v>158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258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17171154563</v>
      </c>
      <c r="B18" s="1" t="s">
        <v>246</v>
      </c>
      <c r="C18" s="1" t="s">
        <v>259</v>
      </c>
      <c r="D18" s="1" t="s">
        <v>260</v>
      </c>
      <c r="E18" s="1" t="s">
        <v>261</v>
      </c>
      <c r="F18" s="1" t="s">
        <v>153</v>
      </c>
      <c r="G18" s="1" t="s">
        <v>157</v>
      </c>
      <c r="H18" s="1" t="s">
        <v>158</v>
      </c>
      <c r="I18" s="1" t="s">
        <v>262</v>
      </c>
      <c r="J18" s="1" t="s">
        <v>29</v>
      </c>
      <c r="K18" s="1" t="s">
        <v>263</v>
      </c>
      <c r="L18" s="1" t="s">
        <v>263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264</v>
      </c>
      <c r="R18" s="1" t="s">
        <v>165</v>
      </c>
      <c r="S18" s="1" t="s">
        <v>166</v>
      </c>
      <c r="T18" s="1" t="s">
        <v>167</v>
      </c>
    </row>
    <row r="19" s="1" customFormat="1" spans="1:20">
      <c r="A19" s="3">
        <v>17166238157</v>
      </c>
      <c r="B19" s="1" t="s">
        <v>246</v>
      </c>
      <c r="C19" s="1" t="s">
        <v>265</v>
      </c>
      <c r="D19" s="1" t="s">
        <v>266</v>
      </c>
      <c r="E19" s="1" t="s">
        <v>267</v>
      </c>
      <c r="F19" s="1" t="s">
        <v>153</v>
      </c>
      <c r="G19" s="1" t="s">
        <v>157</v>
      </c>
      <c r="H19" s="1" t="s">
        <v>158</v>
      </c>
      <c r="I19" s="1" t="s">
        <v>268</v>
      </c>
      <c r="J19" s="1" t="s">
        <v>29</v>
      </c>
      <c r="K19" s="1" t="s">
        <v>269</v>
      </c>
      <c r="L19" s="1" t="s">
        <v>269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270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17166184475</v>
      </c>
      <c r="B20" s="1" t="s">
        <v>246</v>
      </c>
      <c r="C20" s="1" t="s">
        <v>271</v>
      </c>
      <c r="D20" s="1" t="s">
        <v>175</v>
      </c>
      <c r="E20" s="1" t="s">
        <v>272</v>
      </c>
      <c r="F20" s="1" t="s">
        <v>246</v>
      </c>
      <c r="G20" s="1" t="s">
        <v>157</v>
      </c>
      <c r="H20" s="1" t="s">
        <v>158</v>
      </c>
      <c r="I20" s="1" t="s">
        <v>273</v>
      </c>
      <c r="J20" s="1" t="s">
        <v>29</v>
      </c>
      <c r="K20" s="1" t="s">
        <v>274</v>
      </c>
      <c r="L20" s="1" t="s">
        <v>274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275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17166069583</v>
      </c>
      <c r="B21" s="1" t="s">
        <v>246</v>
      </c>
      <c r="C21" s="1" t="s">
        <v>276</v>
      </c>
      <c r="D21" s="1" t="s">
        <v>277</v>
      </c>
      <c r="E21" s="1" t="s">
        <v>278</v>
      </c>
      <c r="F21" s="1" t="s">
        <v>233</v>
      </c>
      <c r="G21" s="1" t="s">
        <v>157</v>
      </c>
      <c r="H21" s="1" t="s">
        <v>158</v>
      </c>
      <c r="I21" s="1" t="s">
        <v>279</v>
      </c>
      <c r="J21" s="1" t="s">
        <v>29</v>
      </c>
      <c r="K21" s="1" t="s">
        <v>280</v>
      </c>
      <c r="L21" s="1" t="s">
        <v>280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281</v>
      </c>
      <c r="R21" s="1" t="s">
        <v>165</v>
      </c>
      <c r="S21" s="1" t="s">
        <v>166</v>
      </c>
      <c r="T21" s="1" t="s">
        <v>167</v>
      </c>
    </row>
    <row r="22" s="1" customFormat="1" spans="1:20">
      <c r="A22" s="3">
        <v>17160080802</v>
      </c>
      <c r="B22" s="1" t="s">
        <v>282</v>
      </c>
      <c r="C22" s="1" t="s">
        <v>283</v>
      </c>
      <c r="D22" s="1" t="s">
        <v>284</v>
      </c>
      <c r="E22" s="1" t="s">
        <v>285</v>
      </c>
      <c r="F22" s="1" t="s">
        <v>233</v>
      </c>
      <c r="G22" s="1" t="s">
        <v>157</v>
      </c>
      <c r="H22" s="1" t="s">
        <v>158</v>
      </c>
      <c r="I22" s="1" t="s">
        <v>286</v>
      </c>
      <c r="J22" s="1" t="s">
        <v>29</v>
      </c>
      <c r="K22" s="1" t="s">
        <v>287</v>
      </c>
      <c r="L22" s="1" t="s">
        <v>287</v>
      </c>
      <c r="M22" s="1" t="s">
        <v>161</v>
      </c>
      <c r="N22" s="1" t="s">
        <v>161</v>
      </c>
      <c r="O22" s="1" t="s">
        <v>162</v>
      </c>
      <c r="P22" s="1" t="s">
        <v>163</v>
      </c>
      <c r="Q22" s="1" t="s">
        <v>288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17158367298</v>
      </c>
      <c r="B23" s="1" t="s">
        <v>289</v>
      </c>
      <c r="C23" s="1" t="s">
        <v>290</v>
      </c>
      <c r="D23" s="1" t="s">
        <v>291</v>
      </c>
      <c r="E23" s="1" t="s">
        <v>292</v>
      </c>
      <c r="F23" s="1" t="s">
        <v>246</v>
      </c>
      <c r="G23" s="1" t="s">
        <v>157</v>
      </c>
      <c r="H23" s="1" t="s">
        <v>158</v>
      </c>
      <c r="I23" s="1" t="s">
        <v>293</v>
      </c>
      <c r="J23" s="1" t="s">
        <v>29</v>
      </c>
      <c r="K23" s="1" t="s">
        <v>294</v>
      </c>
      <c r="L23" s="1" t="s">
        <v>294</v>
      </c>
      <c r="M23" s="1" t="s">
        <v>161</v>
      </c>
      <c r="N23" s="1" t="s">
        <v>161</v>
      </c>
      <c r="O23" s="1" t="s">
        <v>162</v>
      </c>
      <c r="P23" s="1" t="s">
        <v>163</v>
      </c>
      <c r="Q23" s="1" t="s">
        <v>295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17157312045</v>
      </c>
      <c r="B24" s="1" t="s">
        <v>289</v>
      </c>
      <c r="C24" s="1" t="s">
        <v>296</v>
      </c>
      <c r="D24" s="1" t="s">
        <v>297</v>
      </c>
      <c r="E24" s="1" t="s">
        <v>298</v>
      </c>
      <c r="F24" s="1" t="s">
        <v>153</v>
      </c>
      <c r="G24" s="1" t="s">
        <v>157</v>
      </c>
      <c r="H24" s="1" t="s">
        <v>158</v>
      </c>
      <c r="I24" s="1" t="s">
        <v>299</v>
      </c>
      <c r="J24" s="1" t="s">
        <v>29</v>
      </c>
      <c r="K24" s="1" t="s">
        <v>300</v>
      </c>
      <c r="L24" s="1" t="s">
        <v>300</v>
      </c>
      <c r="M24" s="1" t="s">
        <v>161</v>
      </c>
      <c r="N24" s="1" t="s">
        <v>161</v>
      </c>
      <c r="O24" s="1" t="s">
        <v>162</v>
      </c>
      <c r="P24" s="1" t="s">
        <v>163</v>
      </c>
      <c r="Q24" s="1" t="s">
        <v>301</v>
      </c>
      <c r="R24" s="1" t="s">
        <v>165</v>
      </c>
      <c r="S24" s="1" t="s">
        <v>166</v>
      </c>
      <c r="T24" s="1" t="s">
        <v>167</v>
      </c>
    </row>
    <row r="25" s="1" customFormat="1" spans="1:20">
      <c r="A25" s="3">
        <v>17154751351</v>
      </c>
      <c r="B25" s="1" t="s">
        <v>289</v>
      </c>
      <c r="C25" s="1" t="s">
        <v>302</v>
      </c>
      <c r="D25" s="1" t="s">
        <v>303</v>
      </c>
      <c r="E25" s="1" t="s">
        <v>304</v>
      </c>
      <c r="F25" s="1" t="s">
        <v>233</v>
      </c>
      <c r="G25" s="1" t="s">
        <v>157</v>
      </c>
      <c r="H25" s="1" t="s">
        <v>158</v>
      </c>
      <c r="I25" s="1" t="s">
        <v>305</v>
      </c>
      <c r="J25" s="1" t="s">
        <v>29</v>
      </c>
      <c r="K25" s="1" t="s">
        <v>306</v>
      </c>
      <c r="L25" s="1" t="s">
        <v>306</v>
      </c>
      <c r="M25" s="1" t="s">
        <v>161</v>
      </c>
      <c r="N25" s="1" t="s">
        <v>161</v>
      </c>
      <c r="O25" s="1" t="s">
        <v>162</v>
      </c>
      <c r="P25" s="1" t="s">
        <v>163</v>
      </c>
      <c r="Q25" s="1" t="s">
        <v>307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17154515622</v>
      </c>
      <c r="B26" s="1" t="s">
        <v>289</v>
      </c>
      <c r="C26" s="1" t="s">
        <v>308</v>
      </c>
      <c r="D26" s="1" t="s">
        <v>309</v>
      </c>
      <c r="E26" s="1" t="s">
        <v>310</v>
      </c>
      <c r="F26" s="1" t="s">
        <v>153</v>
      </c>
      <c r="G26" s="1" t="s">
        <v>157</v>
      </c>
      <c r="H26" s="1" t="s">
        <v>158</v>
      </c>
      <c r="I26" s="1" t="s">
        <v>311</v>
      </c>
      <c r="J26" s="1" t="s">
        <v>29</v>
      </c>
      <c r="K26" s="1" t="s">
        <v>312</v>
      </c>
      <c r="L26" s="1" t="s">
        <v>312</v>
      </c>
      <c r="M26" s="1" t="s">
        <v>161</v>
      </c>
      <c r="N26" s="1" t="s">
        <v>161</v>
      </c>
      <c r="O26" s="1" t="s">
        <v>162</v>
      </c>
      <c r="P26" s="1" t="s">
        <v>163</v>
      </c>
      <c r="Q26" s="1" t="s">
        <v>313</v>
      </c>
      <c r="R26" s="1" t="s">
        <v>165</v>
      </c>
      <c r="S26" s="1" t="s">
        <v>166</v>
      </c>
      <c r="T26" s="1" t="s">
        <v>167</v>
      </c>
    </row>
    <row r="27" s="1" customFormat="1" spans="1:20">
      <c r="A27" s="3">
        <v>17151777498</v>
      </c>
      <c r="B27" s="1" t="s">
        <v>314</v>
      </c>
      <c r="C27" s="1" t="s">
        <v>315</v>
      </c>
      <c r="D27" s="1" t="s">
        <v>291</v>
      </c>
      <c r="E27" s="1" t="s">
        <v>316</v>
      </c>
      <c r="F27" s="1" t="s">
        <v>153</v>
      </c>
      <c r="G27" s="1" t="s">
        <v>157</v>
      </c>
      <c r="H27" s="1" t="s">
        <v>158</v>
      </c>
      <c r="I27" s="1" t="s">
        <v>317</v>
      </c>
      <c r="J27" s="1" t="s">
        <v>29</v>
      </c>
      <c r="K27" s="1" t="s">
        <v>318</v>
      </c>
      <c r="L27" s="1" t="s">
        <v>318</v>
      </c>
      <c r="M27" s="1" t="s">
        <v>161</v>
      </c>
      <c r="N27" s="1" t="s">
        <v>161</v>
      </c>
      <c r="O27" s="1" t="s">
        <v>162</v>
      </c>
      <c r="P27" s="1" t="s">
        <v>163</v>
      </c>
      <c r="Q27" s="1" t="s">
        <v>319</v>
      </c>
      <c r="R27" s="1" t="s">
        <v>165</v>
      </c>
      <c r="S27" s="1" t="s">
        <v>166</v>
      </c>
      <c r="T27" s="1" t="s">
        <v>167</v>
      </c>
    </row>
    <row r="28" s="1" customFormat="1" spans="1:20">
      <c r="A28" s="3">
        <v>17131501017</v>
      </c>
      <c r="B28" s="1" t="s">
        <v>320</v>
      </c>
      <c r="C28" s="1" t="s">
        <v>321</v>
      </c>
      <c r="D28" s="1" t="s">
        <v>322</v>
      </c>
      <c r="E28" s="1" t="s">
        <v>323</v>
      </c>
      <c r="F28" s="1" t="s">
        <v>324</v>
      </c>
      <c r="G28" s="1" t="s">
        <v>157</v>
      </c>
      <c r="H28" s="1" t="s">
        <v>158</v>
      </c>
      <c r="I28" s="1" t="s">
        <v>325</v>
      </c>
      <c r="J28" s="1" t="s">
        <v>29</v>
      </c>
      <c r="K28" s="1" t="s">
        <v>326</v>
      </c>
      <c r="L28" s="1" t="s">
        <v>326</v>
      </c>
      <c r="M28" s="1" t="s">
        <v>161</v>
      </c>
      <c r="N28" s="1" t="s">
        <v>161</v>
      </c>
      <c r="O28" s="1" t="s">
        <v>162</v>
      </c>
      <c r="P28" s="1" t="s">
        <v>163</v>
      </c>
      <c r="Q28" s="1" t="s">
        <v>327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17127385168</v>
      </c>
      <c r="B29" s="1" t="s">
        <v>328</v>
      </c>
      <c r="C29" s="1" t="s">
        <v>329</v>
      </c>
      <c r="D29" s="1" t="s">
        <v>330</v>
      </c>
      <c r="E29" s="1" t="s">
        <v>331</v>
      </c>
      <c r="F29" s="1" t="s">
        <v>282</v>
      </c>
      <c r="G29" s="1" t="s">
        <v>157</v>
      </c>
      <c r="H29" s="1" t="s">
        <v>158</v>
      </c>
      <c r="I29" s="1" t="s">
        <v>332</v>
      </c>
      <c r="J29" s="1" t="s">
        <v>29</v>
      </c>
      <c r="K29" s="1" t="s">
        <v>333</v>
      </c>
      <c r="L29" s="1" t="s">
        <v>333</v>
      </c>
      <c r="M29" s="1" t="s">
        <v>161</v>
      </c>
      <c r="N29" s="1" t="s">
        <v>161</v>
      </c>
      <c r="O29" s="1" t="s">
        <v>162</v>
      </c>
      <c r="P29" s="1" t="s">
        <v>163</v>
      </c>
      <c r="Q29" s="1" t="s">
        <v>334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17112732623</v>
      </c>
      <c r="B30" s="1" t="s">
        <v>335</v>
      </c>
      <c r="C30" s="1" t="s">
        <v>336</v>
      </c>
      <c r="D30" s="1" t="s">
        <v>337</v>
      </c>
      <c r="E30" s="1" t="s">
        <v>338</v>
      </c>
      <c r="F30" s="1" t="s">
        <v>233</v>
      </c>
      <c r="G30" s="1" t="s">
        <v>157</v>
      </c>
      <c r="H30" s="1" t="s">
        <v>158</v>
      </c>
      <c r="I30" s="1" t="s">
        <v>339</v>
      </c>
      <c r="J30" s="1" t="s">
        <v>29</v>
      </c>
      <c r="K30" s="1" t="s">
        <v>340</v>
      </c>
      <c r="L30" s="1" t="s">
        <v>340</v>
      </c>
      <c r="M30" s="1" t="s">
        <v>161</v>
      </c>
      <c r="N30" s="1" t="s">
        <v>161</v>
      </c>
      <c r="O30" s="1" t="s">
        <v>162</v>
      </c>
      <c r="P30" s="1" t="s">
        <v>163</v>
      </c>
      <c r="Q30" s="1" t="s">
        <v>341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17107391438</v>
      </c>
      <c r="B31" s="1" t="s">
        <v>342</v>
      </c>
      <c r="C31" s="1" t="s">
        <v>343</v>
      </c>
      <c r="D31" s="1" t="s">
        <v>205</v>
      </c>
      <c r="E31" s="1" t="s">
        <v>344</v>
      </c>
      <c r="F31" s="1" t="s">
        <v>153</v>
      </c>
      <c r="G31" s="1" t="s">
        <v>157</v>
      </c>
      <c r="H31" s="1" t="s">
        <v>158</v>
      </c>
      <c r="I31" s="1" t="s">
        <v>345</v>
      </c>
      <c r="J31" s="1" t="s">
        <v>29</v>
      </c>
      <c r="K31" s="1" t="s">
        <v>346</v>
      </c>
      <c r="L31" s="1" t="s">
        <v>346</v>
      </c>
      <c r="M31" s="1" t="s">
        <v>161</v>
      </c>
      <c r="N31" s="1" t="s">
        <v>161</v>
      </c>
      <c r="O31" s="1" t="s">
        <v>162</v>
      </c>
      <c r="P31" s="1" t="s">
        <v>163</v>
      </c>
      <c r="Q31" s="1" t="s">
        <v>347</v>
      </c>
      <c r="R31" s="1" t="s">
        <v>165</v>
      </c>
      <c r="S31" s="1" t="s">
        <v>166</v>
      </c>
      <c r="T31" s="1" t="s">
        <v>167</v>
      </c>
    </row>
    <row r="32" s="1" customFormat="1" spans="1:20">
      <c r="A32" s="3">
        <v>17107313340</v>
      </c>
      <c r="B32" s="1" t="s">
        <v>342</v>
      </c>
      <c r="C32" s="1" t="s">
        <v>348</v>
      </c>
      <c r="D32" s="1" t="s">
        <v>349</v>
      </c>
      <c r="E32" s="1" t="s">
        <v>350</v>
      </c>
      <c r="F32" s="1" t="s">
        <v>153</v>
      </c>
      <c r="G32" s="1" t="s">
        <v>157</v>
      </c>
      <c r="H32" s="1" t="s">
        <v>158</v>
      </c>
      <c r="I32" s="1" t="s">
        <v>351</v>
      </c>
      <c r="J32" s="1" t="s">
        <v>29</v>
      </c>
      <c r="K32" s="1" t="s">
        <v>352</v>
      </c>
      <c r="L32" s="1" t="s">
        <v>352</v>
      </c>
      <c r="M32" s="1" t="s">
        <v>161</v>
      </c>
      <c r="N32" s="1" t="s">
        <v>161</v>
      </c>
      <c r="O32" s="1" t="s">
        <v>162</v>
      </c>
      <c r="P32" s="1" t="s">
        <v>163</v>
      </c>
      <c r="Q32" s="1" t="s">
        <v>353</v>
      </c>
      <c r="R32" s="1" t="s">
        <v>165</v>
      </c>
      <c r="S32" s="1" t="s">
        <v>166</v>
      </c>
      <c r="T32" s="1" t="s">
        <v>167</v>
      </c>
    </row>
    <row r="33" s="1" customFormat="1" spans="1:20">
      <c r="A33" s="3">
        <v>17085850158</v>
      </c>
      <c r="B33" s="1" t="s">
        <v>354</v>
      </c>
      <c r="C33" s="1" t="s">
        <v>355</v>
      </c>
      <c r="D33" s="1" t="s">
        <v>356</v>
      </c>
      <c r="E33" s="1" t="s">
        <v>357</v>
      </c>
      <c r="F33" s="1" t="s">
        <v>282</v>
      </c>
      <c r="G33" s="1" t="s">
        <v>157</v>
      </c>
      <c r="H33" s="1" t="s">
        <v>158</v>
      </c>
      <c r="I33" s="1" t="s">
        <v>358</v>
      </c>
      <c r="J33" s="1" t="s">
        <v>29</v>
      </c>
      <c r="K33" s="1" t="s">
        <v>359</v>
      </c>
      <c r="L33" s="1" t="s">
        <v>359</v>
      </c>
      <c r="M33" s="1" t="s">
        <v>161</v>
      </c>
      <c r="N33" s="1" t="s">
        <v>161</v>
      </c>
      <c r="O33" s="1" t="s">
        <v>162</v>
      </c>
      <c r="P33" s="1" t="s">
        <v>163</v>
      </c>
      <c r="Q33" s="1" t="s">
        <v>360</v>
      </c>
      <c r="R33" s="1" t="s">
        <v>165</v>
      </c>
      <c r="S33" s="1" t="s">
        <v>166</v>
      </c>
      <c r="T33" s="1" t="s">
        <v>167</v>
      </c>
    </row>
    <row r="34" s="1" customFormat="1" spans="1:20">
      <c r="A34" s="3">
        <v>16871077180</v>
      </c>
      <c r="B34" s="1" t="s">
        <v>361</v>
      </c>
      <c r="C34" s="1" t="s">
        <v>362</v>
      </c>
      <c r="D34" s="1" t="s">
        <v>363</v>
      </c>
      <c r="E34" s="1" t="s">
        <v>364</v>
      </c>
      <c r="F34" s="1" t="s">
        <v>246</v>
      </c>
      <c r="G34" s="1" t="s">
        <v>157</v>
      </c>
      <c r="H34" s="1" t="s">
        <v>158</v>
      </c>
      <c r="I34" s="1" t="s">
        <v>365</v>
      </c>
      <c r="J34" s="1" t="s">
        <v>29</v>
      </c>
      <c r="K34" s="1" t="s">
        <v>366</v>
      </c>
      <c r="L34" s="1" t="s">
        <v>366</v>
      </c>
      <c r="M34" s="1" t="s">
        <v>161</v>
      </c>
      <c r="N34" s="1" t="s">
        <v>161</v>
      </c>
      <c r="O34" s="1" t="s">
        <v>162</v>
      </c>
      <c r="P34" s="1" t="s">
        <v>163</v>
      </c>
      <c r="Q34" s="1" t="s">
        <v>367</v>
      </c>
      <c r="R34" s="1" t="s">
        <v>165</v>
      </c>
      <c r="S34" s="1" t="s">
        <v>166</v>
      </c>
      <c r="T34" s="1" t="s">
        <v>167</v>
      </c>
    </row>
    <row r="35" s="1" customFormat="1" spans="1:20">
      <c r="A35" s="3">
        <v>16766404240</v>
      </c>
      <c r="B35" s="1" t="s">
        <v>368</v>
      </c>
      <c r="C35" s="1" t="s">
        <v>369</v>
      </c>
      <c r="D35" s="1" t="s">
        <v>356</v>
      </c>
      <c r="E35" s="1" t="s">
        <v>370</v>
      </c>
      <c r="F35" s="1" t="s">
        <v>282</v>
      </c>
      <c r="G35" s="1" t="s">
        <v>157</v>
      </c>
      <c r="H35" s="1" t="s">
        <v>158</v>
      </c>
      <c r="I35" s="1" t="s">
        <v>371</v>
      </c>
      <c r="J35" s="1" t="s">
        <v>29</v>
      </c>
      <c r="K35" s="1" t="s">
        <v>372</v>
      </c>
      <c r="L35" s="1" t="s">
        <v>372</v>
      </c>
      <c r="M35" s="1" t="s">
        <v>161</v>
      </c>
      <c r="N35" s="1" t="s">
        <v>161</v>
      </c>
      <c r="O35" s="1" t="s">
        <v>162</v>
      </c>
      <c r="P35" s="1" t="s">
        <v>163</v>
      </c>
      <c r="Q35" s="1" t="s">
        <v>373</v>
      </c>
      <c r="R35" s="1" t="s">
        <v>165</v>
      </c>
      <c r="S35" s="1" t="s">
        <v>166</v>
      </c>
      <c r="T35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2022-01-19T06:56:25Z</dcterms:created>
  <dcterms:modified xsi:type="dcterms:W3CDTF">2022-01-19T07:04:06Z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764948D1E124415AB47043E6B4673AAD</vt:lpwstr>
  </property>
  <property fmtid="{D5CDD505-2E9C-101B-9397-08002B2CF9AE}" pid="3" name="KSOProductBuildVer">
    <vt:lpwstr>2052-11.1.0.11194</vt:lpwstr>
  </property>
</Properties>
</file>