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对账!$A$1:$I$8</definedName>
  </definedNames>
  <calcPr calcId="144525"/>
</workbook>
</file>

<file path=xl/sharedStrings.xml><?xml version="1.0" encoding="utf-8"?>
<sst xmlns="http://schemas.openxmlformats.org/spreadsheetml/2006/main" count="565" uniqueCount="202">
  <si>
    <t>去哪儿网酒店预付对账单</t>
  </si>
  <si>
    <t>供应商名称：</t>
  </si>
  <si>
    <t>遇见时光</t>
  </si>
  <si>
    <t>结算周期：</t>
  </si>
  <si>
    <t>2022-01-17至2022-01-18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</si>
  <si>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</si>
  <si>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</si>
  <si>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</si>
  <si>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</si>
  <si>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</si>
  <si>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</si>
  <si>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</si>
  <si>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</si>
  <si>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</si>
  <si>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</si>
  <si>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</si>
  <si>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</si>
  <si>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</si>
  <si>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</si>
  <si>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</si>
  <si>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¥5,744.00</t>
  </si>
  <si>
    <t>¥753.00</t>
  </si>
  <si>
    <t>¥4,991.00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</si>
  <si>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</si>
  <si>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</si>
  <si>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</si>
  <si>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</si>
  <si>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</si>
  <si>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</si>
  <si>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</si>
  <si>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</si>
  <si>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</si>
  <si>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</si>
  <si>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</si>
  <si>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</si>
  <si>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</si>
  <si>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</si>
  <si>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</si>
  <si>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</si>
  <si>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</si>
  <si>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</si>
  <si>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</si>
  <si>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</si>
  <si>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</si>
  <si>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</si>
  <si>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</si>
  <si>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</si>
  <si>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</si>
  <si>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</si>
  <si>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</si>
  <si>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</si>
  <si>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</si>
  <si>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</si>
  <si>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</si>
  <si>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</si>
  <si>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</si>
  <si>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</si>
  <si>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</si>
  <si>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</si>
  <si>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</si>
  <si>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</si>
  <si>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</si>
  <si>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</si>
  <si>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</si>
  <si>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</si>
  <si>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</si>
  <si>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</si>
  <si>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</si>
  <si>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</si>
  <si>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102877218238</t>
  </si>
  <si>
    <t>酒店预付</t>
  </si>
  <si>
    <t>否</t>
  </si>
  <si>
    <t>普通</t>
  </si>
  <si>
    <t>266555030</t>
  </si>
  <si>
    <t>金茂三亚亚龙湾希尔顿大酒店</t>
  </si>
  <si>
    <t>1616855</t>
  </si>
  <si>
    <t>李宝燕</t>
  </si>
  <si>
    <t>2022-01-14</t>
  </si>
  <si>
    <t>2022-01-15</t>
  </si>
  <si>
    <t>2022-01-18</t>
  </si>
  <si>
    <t>¥4,256.00</t>
  </si>
  <si>
    <t>¥556.00</t>
  </si>
  <si>
    <t>¥3,700.00</t>
  </si>
  <si>
    <t>豪华景观房</t>
  </si>
  <si>
    <t>WEBSITE</t>
  </si>
  <si>
    <t>102878792854</t>
  </si>
  <si>
    <t>316421515</t>
  </si>
  <si>
    <t>维也纳国际酒店(广州北站店)</t>
  </si>
  <si>
    <t>林星言</t>
  </si>
  <si>
    <t>2022-01-16</t>
  </si>
  <si>
    <t>¥772.00</t>
  </si>
  <si>
    <t>¥102.00</t>
  </si>
  <si>
    <t>¥670.00</t>
  </si>
  <si>
    <t>豪华大床房</t>
  </si>
  <si>
    <t>102880205986</t>
  </si>
  <si>
    <t>282602203</t>
  </si>
  <si>
    <t>维也纳酒店(寿县景润中央城店)</t>
  </si>
  <si>
    <t>朱万利</t>
  </si>
  <si>
    <t>2022-01-17</t>
  </si>
  <si>
    <t>¥181.00</t>
  </si>
  <si>
    <t>¥24.00</t>
  </si>
  <si>
    <t>¥157.00</t>
  </si>
  <si>
    <t>标准双床房</t>
  </si>
  <si>
    <t>102880245611</t>
  </si>
  <si>
    <t>294440629</t>
  </si>
  <si>
    <t>格林联盟酒店(嘉兴南湖梅湾街南湖景区店)</t>
  </si>
  <si>
    <t>陈乙坚</t>
  </si>
  <si>
    <t>¥168.00</t>
  </si>
  <si>
    <t>¥22.00</t>
  </si>
  <si>
    <t>¥146.00</t>
  </si>
  <si>
    <t>大床房</t>
  </si>
  <si>
    <t>102880529815</t>
  </si>
  <si>
    <t>268938002</t>
  </si>
  <si>
    <t>格林豪泰快捷酒店(佛山龙江会展中心盈信广场店)</t>
  </si>
  <si>
    <t>谢刚</t>
  </si>
  <si>
    <t>¥133.00</t>
  </si>
  <si>
    <t>¥18.00</t>
  </si>
  <si>
    <t>¥115.00</t>
  </si>
  <si>
    <t>高级大床房</t>
  </si>
  <si>
    <t>102880590347</t>
  </si>
  <si>
    <t>294445159</t>
  </si>
  <si>
    <t>格林豪泰(济宁火车站店)</t>
  </si>
  <si>
    <t>尤拥民</t>
  </si>
  <si>
    <t>¥120.00</t>
  </si>
  <si>
    <t>¥16.00</t>
  </si>
  <si>
    <t>¥104.00</t>
  </si>
  <si>
    <t>1.5米大床房</t>
  </si>
  <si>
    <t>102880858598</t>
  </si>
  <si>
    <t>286116712</t>
  </si>
  <si>
    <t>7天连锁酒店(郴州高铁西站店)</t>
  </si>
  <si>
    <t>许杨</t>
  </si>
  <si>
    <t>¥114.00</t>
  </si>
  <si>
    <t>¥15.00</t>
  </si>
  <si>
    <t>¥99.00</t>
  </si>
  <si>
    <t>自主大床房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</si>
  <si>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</si>
  <si>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</si>
  <si>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</si>
  <si>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</si>
  <si>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</si>
  <si>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</si>
  <si>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</si>
  <si>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</si>
  <si>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</si>
  <si>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</si>
  <si>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</si>
  <si>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A220119155255481</t>
  </si>
  <si>
    <r>
      <t>总计：</t>
    </r>
    <r>
      <rPr>
        <sz val="10"/>
        <rFont val="Arial"/>
        <charset val="134"/>
      </rPr>
      <t>4991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</si>
  <si>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</si>
  <si>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</si>
  <si>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</si>
  <si>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</si>
  <si>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</si>
  <si>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</si>
  <si>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</si>
  <si>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</si>
  <si>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</si>
  <si>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</si>
  <si>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</si>
  <si>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</si>
  <si>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</si>
  <si>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</si>
  <si>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</si>
  <si>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</si>
  <si>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2397257</t>
  </si>
  <si>
    <t>--</t>
  </si>
  <si>
    <t>157.00</t>
  </si>
  <si>
    <t>RMB</t>
  </si>
  <si>
    <t>0</t>
  </si>
  <si>
    <t>0.00</t>
  </si>
  <si>
    <t>龙卷风国内直连</t>
  </si>
  <si>
    <t>2022-01-17 21:54:33</t>
  </si>
  <si>
    <t>汇智国际旅游发展有限公司</t>
  </si>
  <si>
    <t>直连</t>
  </si>
  <si>
    <t>2397255</t>
  </si>
  <si>
    <t>格林豪泰快捷酒店(佛山顺德龙江店)</t>
  </si>
  <si>
    <t>115.00</t>
  </si>
  <si>
    <t>2022-01-17 21:50:47</t>
  </si>
  <si>
    <t>102880144853</t>
  </si>
  <si>
    <t>2396953</t>
  </si>
  <si>
    <t>维也纳国际酒店(新化学府南路店)</t>
  </si>
  <si>
    <t>林品正</t>
  </si>
  <si>
    <t>223.00</t>
  </si>
  <si>
    <t>2022-01-17 19:54:15</t>
  </si>
  <si>
    <t>2396554</t>
  </si>
  <si>
    <t>7天连锁酒店（郴州高铁西站店）</t>
  </si>
  <si>
    <t>99.00</t>
  </si>
  <si>
    <t>2022-01-17 17:24:55</t>
  </si>
  <si>
    <t>2396288</t>
  </si>
  <si>
    <t>格林联盟酒店（嘉兴南湖店）</t>
  </si>
  <si>
    <t>146.00</t>
  </si>
  <si>
    <t>2022-01-17 15:08:47</t>
  </si>
  <si>
    <t>2396181</t>
  </si>
  <si>
    <t>格林豪泰快捷酒店（济宁火车站店）</t>
  </si>
  <si>
    <t>104.00</t>
  </si>
  <si>
    <t>2022-01-17 13:55:40</t>
  </si>
  <si>
    <t>2393671</t>
  </si>
  <si>
    <t>670.00</t>
  </si>
  <si>
    <t>2022-01-16 00:00:53</t>
  </si>
  <si>
    <t>2391547</t>
  </si>
  <si>
    <t>3700.00</t>
  </si>
  <si>
    <t>2022-01-14 23:01:18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</si>
</sst>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&quot;￥&quot;#,##0.00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11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22" borderId="13" applyNumberFormat="0" applyFon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3" fillId="28" borderId="16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34" fillId="28" borderId="10" applyNumberFormat="0" applyAlignment="0" applyProtection="0">
      <alignment vertical="center"/>
    </xf>
    <xf numFmtId="0" fontId="35" fillId="35" borderId="17" applyNumberFormat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7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7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3</v>
      </c>
      <c r="N2" s="7" t="s">
        <v>77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71</v>
      </c>
      <c r="AH2" t="s">
        <v>19</v>
      </c>
    </row>
    <row r="3" ht="14.25" customHeight="1" spans="1:34">
      <c r="A3" s="6" t="s">
        <v>85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86</v>
      </c>
      <c r="H3" s="7" t="s">
        <v>87</v>
      </c>
      <c r="I3" s="7" t="s">
        <v>75</v>
      </c>
      <c r="J3" s="7" t="s">
        <v>2</v>
      </c>
      <c r="K3" s="7" t="s">
        <v>88</v>
      </c>
      <c r="L3" s="7">
        <v>1</v>
      </c>
      <c r="M3" s="7">
        <v>2</v>
      </c>
      <c r="N3" s="7" t="s">
        <v>78</v>
      </c>
      <c r="O3" s="7" t="s">
        <v>89</v>
      </c>
      <c r="P3" s="7" t="s">
        <v>79</v>
      </c>
      <c r="Q3" s="7"/>
      <c r="R3" s="11" t="s">
        <v>90</v>
      </c>
      <c r="S3" s="12" t="s">
        <v>19</v>
      </c>
      <c r="T3" s="7"/>
      <c r="U3" s="11" t="s">
        <v>19</v>
      </c>
      <c r="V3" s="11" t="s">
        <v>90</v>
      </c>
      <c r="W3" s="12" t="s">
        <v>91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84</v>
      </c>
      <c r="AG3" t="s">
        <v>71</v>
      </c>
      <c r="AH3" t="s">
        <v>19</v>
      </c>
    </row>
    <row r="4" ht="14.25" customHeight="1" spans="1:34">
      <c r="A4" s="6" t="s">
        <v>94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95</v>
      </c>
      <c r="H4" s="7" t="s">
        <v>96</v>
      </c>
      <c r="I4" s="7" t="s">
        <v>75</v>
      </c>
      <c r="J4" s="7" t="s">
        <v>2</v>
      </c>
      <c r="K4" s="7" t="s">
        <v>97</v>
      </c>
      <c r="L4" s="7">
        <v>1</v>
      </c>
      <c r="M4" s="7">
        <v>1</v>
      </c>
      <c r="N4" s="7" t="s">
        <v>98</v>
      </c>
      <c r="O4" s="7" t="s">
        <v>98</v>
      </c>
      <c r="P4" s="7" t="s">
        <v>79</v>
      </c>
      <c r="Q4" s="7"/>
      <c r="R4" s="11" t="s">
        <v>99</v>
      </c>
      <c r="S4" s="12" t="s">
        <v>19</v>
      </c>
      <c r="T4" s="7"/>
      <c r="U4" s="11" t="s">
        <v>19</v>
      </c>
      <c r="V4" s="11" t="s">
        <v>99</v>
      </c>
      <c r="W4" s="12" t="s">
        <v>100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84</v>
      </c>
      <c r="AG4" t="s">
        <v>71</v>
      </c>
      <c r="AH4" t="s">
        <v>19</v>
      </c>
    </row>
    <row r="5" ht="14.25" customHeight="1" spans="1:34">
      <c r="A5" s="6" t="s">
        <v>103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104</v>
      </c>
      <c r="H5" s="7" t="s">
        <v>105</v>
      </c>
      <c r="I5" s="7" t="s">
        <v>75</v>
      </c>
      <c r="J5" s="7" t="s">
        <v>2</v>
      </c>
      <c r="K5" s="7" t="s">
        <v>106</v>
      </c>
      <c r="L5" s="7">
        <v>1</v>
      </c>
      <c r="M5" s="7">
        <v>1</v>
      </c>
      <c r="N5" s="7" t="s">
        <v>98</v>
      </c>
      <c r="O5" s="7" t="s">
        <v>98</v>
      </c>
      <c r="P5" s="7" t="s">
        <v>79</v>
      </c>
      <c r="Q5" s="7"/>
      <c r="R5" s="11" t="s">
        <v>107</v>
      </c>
      <c r="S5" s="12" t="s">
        <v>19</v>
      </c>
      <c r="T5" s="7"/>
      <c r="U5" s="11" t="s">
        <v>19</v>
      </c>
      <c r="V5" s="11" t="s">
        <v>107</v>
      </c>
      <c r="W5" s="12" t="s">
        <v>108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84</v>
      </c>
      <c r="AG5" t="s">
        <v>71</v>
      </c>
      <c r="AH5" t="s">
        <v>19</v>
      </c>
    </row>
    <row r="6" ht="14.25" customHeight="1" spans="1:34">
      <c r="A6" s="6" t="s">
        <v>111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112</v>
      </c>
      <c r="H6" s="7" t="s">
        <v>113</v>
      </c>
      <c r="I6" s="7" t="s">
        <v>75</v>
      </c>
      <c r="J6" s="7" t="s">
        <v>2</v>
      </c>
      <c r="K6" s="7" t="s">
        <v>114</v>
      </c>
      <c r="L6" s="7">
        <v>1</v>
      </c>
      <c r="M6" s="7">
        <v>1</v>
      </c>
      <c r="N6" s="7" t="s">
        <v>98</v>
      </c>
      <c r="O6" s="7" t="s">
        <v>98</v>
      </c>
      <c r="P6" s="7" t="s">
        <v>79</v>
      </c>
      <c r="Q6" s="7"/>
      <c r="R6" s="11" t="s">
        <v>115</v>
      </c>
      <c r="S6" s="12" t="s">
        <v>19</v>
      </c>
      <c r="T6" s="7"/>
      <c r="U6" s="11" t="s">
        <v>19</v>
      </c>
      <c r="V6" s="11" t="s">
        <v>115</v>
      </c>
      <c r="W6" s="12" t="s">
        <v>116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117</v>
      </c>
      <c r="AD6" t="s">
        <v>6</v>
      </c>
      <c r="AE6" t="s">
        <v>118</v>
      </c>
      <c r="AF6" t="s">
        <v>84</v>
      </c>
      <c r="AG6" t="s">
        <v>71</v>
      </c>
      <c r="AH6" t="s">
        <v>19</v>
      </c>
    </row>
    <row r="7" ht="14.25" customHeight="1" spans="1:34">
      <c r="A7" s="6" t="s">
        <v>119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120</v>
      </c>
      <c r="H7" s="7" t="s">
        <v>121</v>
      </c>
      <c r="I7" s="7" t="s">
        <v>75</v>
      </c>
      <c r="J7" s="7" t="s">
        <v>2</v>
      </c>
      <c r="K7" s="7" t="s">
        <v>122</v>
      </c>
      <c r="L7" s="7">
        <v>1</v>
      </c>
      <c r="M7" s="7">
        <v>1</v>
      </c>
      <c r="N7" s="7" t="s">
        <v>98</v>
      </c>
      <c r="O7" s="7" t="s">
        <v>98</v>
      </c>
      <c r="P7" s="7" t="s">
        <v>79</v>
      </c>
      <c r="Q7" s="7"/>
      <c r="R7" s="11" t="s">
        <v>123</v>
      </c>
      <c r="S7" s="12" t="s">
        <v>19</v>
      </c>
      <c r="T7" s="7"/>
      <c r="U7" s="11" t="s">
        <v>19</v>
      </c>
      <c r="V7" s="11" t="s">
        <v>123</v>
      </c>
      <c r="W7" s="12" t="s">
        <v>124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125</v>
      </c>
      <c r="AD7" t="s">
        <v>6</v>
      </c>
      <c r="AE7" t="s">
        <v>126</v>
      </c>
      <c r="AF7" t="s">
        <v>84</v>
      </c>
      <c r="AG7" t="s">
        <v>71</v>
      </c>
      <c r="AH7" t="s">
        <v>19</v>
      </c>
    </row>
    <row r="8" ht="14.25" customHeight="1" spans="1:34">
      <c r="A8" s="6" t="s">
        <v>127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128</v>
      </c>
      <c r="H8" s="7" t="s">
        <v>129</v>
      </c>
      <c r="I8" s="7" t="s">
        <v>75</v>
      </c>
      <c r="J8" s="7" t="s">
        <v>2</v>
      </c>
      <c r="K8" s="7" t="s">
        <v>130</v>
      </c>
      <c r="L8" s="7">
        <v>1</v>
      </c>
      <c r="M8" s="7">
        <v>1</v>
      </c>
      <c r="N8" s="7" t="s">
        <v>98</v>
      </c>
      <c r="O8" s="7" t="s">
        <v>98</v>
      </c>
      <c r="P8" s="7" t="s">
        <v>79</v>
      </c>
      <c r="Q8" s="7"/>
      <c r="R8" s="11" t="s">
        <v>131</v>
      </c>
      <c r="S8" s="12" t="s">
        <v>19</v>
      </c>
      <c r="T8" s="7"/>
      <c r="U8" s="11" t="s">
        <v>19</v>
      </c>
      <c r="V8" s="11" t="s">
        <v>131</v>
      </c>
      <c r="W8" s="12" t="s">
        <v>132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133</v>
      </c>
      <c r="AD8" t="s">
        <v>6</v>
      </c>
      <c r="AE8" t="s">
        <v>134</v>
      </c>
      <c r="AF8" t="s">
        <v>84</v>
      </c>
      <c r="AG8" t="s">
        <v>71</v>
      </c>
      <c r="AH8" t="s">
        <v>19</v>
      </c>
    </row>
    <row r="9" customHeight="1" spans="1:32">
      <c r="A9" s="10" t="s">
        <v>135</v>
      </c>
      <c r="B9" s="10"/>
      <c r="C9" s="10" t="s">
        <v>136</v>
      </c>
      <c r="D9" s="10"/>
      <c r="E9" s="10"/>
      <c r="F9" s="10"/>
      <c r="G9" s="10" t="s">
        <v>136</v>
      </c>
      <c r="H9" s="10" t="s">
        <v>136</v>
      </c>
      <c r="I9" s="10" t="s">
        <v>136</v>
      </c>
      <c r="J9" s="10" t="s">
        <v>136</v>
      </c>
      <c r="K9" s="10" t="s">
        <v>136</v>
      </c>
      <c r="L9" s="10" t="s">
        <v>136</v>
      </c>
      <c r="M9" s="10" t="s">
        <v>136</v>
      </c>
      <c r="N9" s="10" t="s">
        <v>136</v>
      </c>
      <c r="O9" s="10" t="s">
        <v>136</v>
      </c>
      <c r="P9" s="10" t="s">
        <v>136</v>
      </c>
      <c r="Q9" s="10"/>
      <c r="R9" s="13" t="s">
        <v>20</v>
      </c>
      <c r="S9" s="13" t="s">
        <v>19</v>
      </c>
      <c r="T9" s="10" t="s">
        <v>136</v>
      </c>
      <c r="U9" s="13"/>
      <c r="V9" s="13" t="s">
        <v>20</v>
      </c>
      <c r="W9" s="13" t="s">
        <v>21</v>
      </c>
      <c r="X9" s="13"/>
      <c r="Y9" s="13"/>
      <c r="Z9" s="13"/>
      <c r="AA9" s="10"/>
      <c r="AB9" s="13"/>
      <c r="AC9" s="10"/>
      <c r="AD9" s="10" t="s">
        <v>136</v>
      </c>
      <c r="AE9" s="10"/>
      <c r="AF9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137</v>
      </c>
      <c r="B1" s="4" t="s">
        <v>138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139</v>
      </c>
      <c r="H1" s="4" t="s">
        <v>140</v>
      </c>
      <c r="I1" s="4" t="s">
        <v>13</v>
      </c>
      <c r="J1" s="4" t="s">
        <v>17</v>
      </c>
      <c r="K1" s="4" t="s">
        <v>18</v>
      </c>
      <c r="L1" s="9" t="s">
        <v>141</v>
      </c>
      <c r="M1" s="4" t="s">
        <v>142</v>
      </c>
      <c r="N1" s="4" t="s">
        <v>143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144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E30" sqref="E3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145</v>
      </c>
    </row>
    <row r="2" ht="14.25" customHeight="1" spans="1:9">
      <c r="A2" s="6" t="s">
        <v>69</v>
      </c>
      <c r="B2" s="7" t="s">
        <v>78</v>
      </c>
      <c r="C2" s="7" t="s">
        <v>79</v>
      </c>
      <c r="D2" s="3">
        <v>3700</v>
      </c>
      <c r="E2" t="str">
        <f>VLOOKUP(A2,HOP!A:L,12,0)</f>
        <v>3700.00</v>
      </c>
      <c r="F2" t="str">
        <f>VLOOKUP(A2,HOP!A:C,3,0)</f>
        <v>2391547</v>
      </c>
      <c r="G2">
        <f>D2-E2</f>
        <v>0</v>
      </c>
      <c r="H2" t="str">
        <f>$H$1&amp;F2</f>
        <v>，2391547</v>
      </c>
      <c r="I2" t="str">
        <f>VLOOKUP(A2,HOP!A:T,20,0)</f>
        <v>直连</v>
      </c>
    </row>
    <row r="3" ht="14.25" customHeight="1" spans="1:9">
      <c r="A3" s="6" t="s">
        <v>85</v>
      </c>
      <c r="B3" s="7" t="s">
        <v>89</v>
      </c>
      <c r="C3" s="7" t="s">
        <v>79</v>
      </c>
      <c r="D3" s="3">
        <v>670</v>
      </c>
      <c r="E3" t="str">
        <f>VLOOKUP(A3,HOP!A:L,12,0)</f>
        <v>670.00</v>
      </c>
      <c r="F3" t="str">
        <f>VLOOKUP(A3,HOP!A:C,3,0)</f>
        <v>2393671</v>
      </c>
      <c r="G3">
        <f t="shared" ref="G3:G8" si="0">D3-E3</f>
        <v>0</v>
      </c>
      <c r="H3" t="str">
        <f t="shared" ref="H3:H8" si="1">$H$1&amp;F3</f>
        <v>，2393671</v>
      </c>
      <c r="I3" t="str">
        <f>VLOOKUP(A3,HOP!A:T,20,0)</f>
        <v>直连</v>
      </c>
    </row>
    <row r="4" ht="14.25" customHeight="1" spans="1:9">
      <c r="A4" s="6" t="s">
        <v>94</v>
      </c>
      <c r="B4" s="7" t="s">
        <v>98</v>
      </c>
      <c r="C4" s="7" t="s">
        <v>79</v>
      </c>
      <c r="D4" s="3">
        <v>157</v>
      </c>
      <c r="E4" t="str">
        <f>VLOOKUP(A4,HOP!A:L,12,0)</f>
        <v>157.00</v>
      </c>
      <c r="F4" t="str">
        <f>VLOOKUP(A4,HOP!A:C,3,0)</f>
        <v>2397257</v>
      </c>
      <c r="G4">
        <f t="shared" si="0"/>
        <v>0</v>
      </c>
      <c r="H4" t="str">
        <f t="shared" si="1"/>
        <v>，2397257</v>
      </c>
      <c r="I4" t="str">
        <f>VLOOKUP(A4,HOP!A:T,20,0)</f>
        <v>直连</v>
      </c>
    </row>
    <row r="5" ht="14.25" customHeight="1" spans="1:9">
      <c r="A5" s="6" t="s">
        <v>103</v>
      </c>
      <c r="B5" s="7" t="s">
        <v>98</v>
      </c>
      <c r="C5" s="7" t="s">
        <v>79</v>
      </c>
      <c r="D5" s="3">
        <v>146</v>
      </c>
      <c r="E5" t="str">
        <f>VLOOKUP(A5,HOP!A:L,12,0)</f>
        <v>146.00</v>
      </c>
      <c r="F5" t="str">
        <f>VLOOKUP(A5,HOP!A:C,3,0)</f>
        <v>2396288</v>
      </c>
      <c r="G5">
        <f t="shared" si="0"/>
        <v>0</v>
      </c>
      <c r="H5" t="str">
        <f t="shared" si="1"/>
        <v>，2396288</v>
      </c>
      <c r="I5" t="str">
        <f>VLOOKUP(A5,HOP!A:T,20,0)</f>
        <v>直连</v>
      </c>
    </row>
    <row r="6" ht="14.25" customHeight="1" spans="1:9">
      <c r="A6" s="6" t="s">
        <v>111</v>
      </c>
      <c r="B6" s="7" t="s">
        <v>98</v>
      </c>
      <c r="C6" s="7" t="s">
        <v>79</v>
      </c>
      <c r="D6" s="3">
        <v>115</v>
      </c>
      <c r="E6" t="str">
        <f>VLOOKUP(A6,HOP!A:L,12,0)</f>
        <v>115.00</v>
      </c>
      <c r="F6" t="str">
        <f>VLOOKUP(A6,HOP!A:C,3,0)</f>
        <v>2397255</v>
      </c>
      <c r="G6">
        <f t="shared" si="0"/>
        <v>0</v>
      </c>
      <c r="H6" t="str">
        <f t="shared" si="1"/>
        <v>，2397255</v>
      </c>
      <c r="I6" t="str">
        <f>VLOOKUP(A6,HOP!A:T,20,0)</f>
        <v>直连</v>
      </c>
    </row>
    <row r="7" ht="14.25" customHeight="1" spans="1:9">
      <c r="A7" s="6" t="s">
        <v>119</v>
      </c>
      <c r="B7" s="7" t="s">
        <v>98</v>
      </c>
      <c r="C7" s="7" t="s">
        <v>79</v>
      </c>
      <c r="D7" s="3">
        <v>104</v>
      </c>
      <c r="E7" t="str">
        <f>VLOOKUP(A7,HOP!A:L,12,0)</f>
        <v>104.00</v>
      </c>
      <c r="F7" t="str">
        <f>VLOOKUP(A7,HOP!A:C,3,0)</f>
        <v>2396181</v>
      </c>
      <c r="G7">
        <f t="shared" si="0"/>
        <v>0</v>
      </c>
      <c r="H7" t="str">
        <f t="shared" si="1"/>
        <v>，2396181</v>
      </c>
      <c r="I7" t="str">
        <f>VLOOKUP(A7,HOP!A:T,20,0)</f>
        <v>直连</v>
      </c>
    </row>
    <row r="8" ht="14.25" customHeight="1" spans="1:9">
      <c r="A8" s="6" t="s">
        <v>127</v>
      </c>
      <c r="B8" s="7" t="s">
        <v>98</v>
      </c>
      <c r="C8" s="7" t="s">
        <v>79</v>
      </c>
      <c r="D8" s="3">
        <v>99</v>
      </c>
      <c r="E8" t="str">
        <f>VLOOKUP(A8,HOP!A:L,12,0)</f>
        <v>99.00</v>
      </c>
      <c r="F8" t="str">
        <f>VLOOKUP(A8,HOP!A:C,3,0)</f>
        <v>2396554</v>
      </c>
      <c r="G8">
        <f t="shared" si="0"/>
        <v>0</v>
      </c>
      <c r="H8" t="str">
        <f t="shared" si="1"/>
        <v>，2396554</v>
      </c>
      <c r="I8" t="str">
        <f>VLOOKUP(A8,HOP!A:T,20,0)</f>
        <v>直连</v>
      </c>
    </row>
    <row r="10" spans="4:4">
      <c r="D10" s="3">
        <f>SUM(D2:D9)</f>
        <v>4991</v>
      </c>
    </row>
    <row r="11" ht="14.25" spans="4:4">
      <c r="D11" s="8" t="s">
        <v>22</v>
      </c>
    </row>
    <row r="15" spans="1:1">
      <c r="A15" t="s">
        <v>146</v>
      </c>
    </row>
    <row r="16" spans="1:1">
      <c r="A16" s="5" t="s">
        <v>147</v>
      </c>
    </row>
  </sheetData>
  <autoFilter ref="A1:I8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148</v>
      </c>
      <c r="B1" s="2" t="s">
        <v>149</v>
      </c>
      <c r="C1" s="2" t="s">
        <v>150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151</v>
      </c>
      <c r="I1" s="2" t="s">
        <v>152</v>
      </c>
      <c r="J1" s="2" t="s">
        <v>153</v>
      </c>
      <c r="K1" s="2" t="s">
        <v>154</v>
      </c>
      <c r="L1" s="2" t="s">
        <v>155</v>
      </c>
      <c r="M1" s="2" t="s">
        <v>156</v>
      </c>
      <c r="N1" s="2" t="s">
        <v>157</v>
      </c>
      <c r="O1" s="2" t="s">
        <v>158</v>
      </c>
      <c r="P1" s="2" t="s">
        <v>159</v>
      </c>
      <c r="Q1" s="2" t="s">
        <v>160</v>
      </c>
      <c r="R1" s="2" t="s">
        <v>161</v>
      </c>
      <c r="S1" s="2" t="s">
        <v>162</v>
      </c>
      <c r="T1" s="2" t="s">
        <v>163</v>
      </c>
    </row>
    <row r="2" s="1" customFormat="1" spans="1:20">
      <c r="A2" s="1" t="s">
        <v>94</v>
      </c>
      <c r="B2" s="1" t="s">
        <v>98</v>
      </c>
      <c r="C2" s="1" t="s">
        <v>164</v>
      </c>
      <c r="D2" s="1" t="s">
        <v>96</v>
      </c>
      <c r="E2" s="1" t="s">
        <v>97</v>
      </c>
      <c r="F2" s="1" t="s">
        <v>98</v>
      </c>
      <c r="G2" s="1" t="s">
        <v>79</v>
      </c>
      <c r="H2" s="1" t="s">
        <v>165</v>
      </c>
      <c r="I2" s="1" t="s">
        <v>166</v>
      </c>
      <c r="J2" s="1" t="s">
        <v>167</v>
      </c>
      <c r="K2" s="1" t="s">
        <v>166</v>
      </c>
      <c r="L2" s="1" t="s">
        <v>166</v>
      </c>
      <c r="M2" s="1" t="s">
        <v>168</v>
      </c>
      <c r="N2" s="1" t="s">
        <v>168</v>
      </c>
      <c r="O2" s="1" t="s">
        <v>169</v>
      </c>
      <c r="P2" s="1" t="s">
        <v>170</v>
      </c>
      <c r="Q2" s="1" t="s">
        <v>171</v>
      </c>
      <c r="R2" s="1" t="s">
        <v>71</v>
      </c>
      <c r="S2" s="1" t="s">
        <v>172</v>
      </c>
      <c r="T2" s="1" t="s">
        <v>173</v>
      </c>
    </row>
    <row r="3" s="1" customFormat="1" spans="1:20">
      <c r="A3" s="1" t="s">
        <v>111</v>
      </c>
      <c r="B3" s="1" t="s">
        <v>98</v>
      </c>
      <c r="C3" s="1" t="s">
        <v>174</v>
      </c>
      <c r="D3" s="1" t="s">
        <v>175</v>
      </c>
      <c r="E3" s="1" t="s">
        <v>114</v>
      </c>
      <c r="F3" s="1" t="s">
        <v>98</v>
      </c>
      <c r="G3" s="1" t="s">
        <v>79</v>
      </c>
      <c r="H3" s="1" t="s">
        <v>165</v>
      </c>
      <c r="I3" s="1" t="s">
        <v>176</v>
      </c>
      <c r="J3" s="1" t="s">
        <v>167</v>
      </c>
      <c r="K3" s="1" t="s">
        <v>176</v>
      </c>
      <c r="L3" s="1" t="s">
        <v>176</v>
      </c>
      <c r="M3" s="1" t="s">
        <v>168</v>
      </c>
      <c r="N3" s="1" t="s">
        <v>168</v>
      </c>
      <c r="O3" s="1" t="s">
        <v>169</v>
      </c>
      <c r="P3" s="1" t="s">
        <v>170</v>
      </c>
      <c r="Q3" s="1" t="s">
        <v>177</v>
      </c>
      <c r="R3" s="1" t="s">
        <v>71</v>
      </c>
      <c r="S3" s="1" t="s">
        <v>172</v>
      </c>
      <c r="T3" s="1" t="s">
        <v>173</v>
      </c>
    </row>
    <row r="4" s="1" customFormat="1" spans="1:20">
      <c r="A4" s="1" t="s">
        <v>178</v>
      </c>
      <c r="B4" s="1" t="s">
        <v>98</v>
      </c>
      <c r="C4" s="1" t="s">
        <v>179</v>
      </c>
      <c r="D4" s="1" t="s">
        <v>180</v>
      </c>
      <c r="E4" s="1" t="s">
        <v>181</v>
      </c>
      <c r="F4" s="1" t="s">
        <v>98</v>
      </c>
      <c r="G4" s="1" t="s">
        <v>79</v>
      </c>
      <c r="H4" s="1" t="s">
        <v>165</v>
      </c>
      <c r="I4" s="1" t="s">
        <v>182</v>
      </c>
      <c r="J4" s="1" t="s">
        <v>167</v>
      </c>
      <c r="K4" s="1" t="s">
        <v>182</v>
      </c>
      <c r="L4" s="1" t="s">
        <v>182</v>
      </c>
      <c r="M4" s="1" t="s">
        <v>168</v>
      </c>
      <c r="N4" s="1" t="s">
        <v>168</v>
      </c>
      <c r="O4" s="1" t="s">
        <v>169</v>
      </c>
      <c r="P4" s="1" t="s">
        <v>170</v>
      </c>
      <c r="Q4" s="1" t="s">
        <v>183</v>
      </c>
      <c r="R4" s="1" t="s">
        <v>71</v>
      </c>
      <c r="S4" s="1" t="s">
        <v>172</v>
      </c>
      <c r="T4" s="1" t="s">
        <v>173</v>
      </c>
    </row>
    <row r="5" s="1" customFormat="1" spans="1:20">
      <c r="A5" s="1" t="s">
        <v>127</v>
      </c>
      <c r="B5" s="1" t="s">
        <v>98</v>
      </c>
      <c r="C5" s="1" t="s">
        <v>184</v>
      </c>
      <c r="D5" s="1" t="s">
        <v>185</v>
      </c>
      <c r="E5" s="1" t="s">
        <v>130</v>
      </c>
      <c r="F5" s="1" t="s">
        <v>98</v>
      </c>
      <c r="G5" s="1" t="s">
        <v>79</v>
      </c>
      <c r="H5" s="1" t="s">
        <v>165</v>
      </c>
      <c r="I5" s="1" t="s">
        <v>186</v>
      </c>
      <c r="J5" s="1" t="s">
        <v>167</v>
      </c>
      <c r="K5" s="1" t="s">
        <v>186</v>
      </c>
      <c r="L5" s="1" t="s">
        <v>186</v>
      </c>
      <c r="M5" s="1" t="s">
        <v>168</v>
      </c>
      <c r="N5" s="1" t="s">
        <v>168</v>
      </c>
      <c r="O5" s="1" t="s">
        <v>169</v>
      </c>
      <c r="P5" s="1" t="s">
        <v>170</v>
      </c>
      <c r="Q5" s="1" t="s">
        <v>187</v>
      </c>
      <c r="R5" s="1" t="s">
        <v>71</v>
      </c>
      <c r="S5" s="1" t="s">
        <v>172</v>
      </c>
      <c r="T5" s="1" t="s">
        <v>173</v>
      </c>
    </row>
    <row r="6" s="1" customFormat="1" spans="1:20">
      <c r="A6" s="1" t="s">
        <v>103</v>
      </c>
      <c r="B6" s="1" t="s">
        <v>98</v>
      </c>
      <c r="C6" s="1" t="s">
        <v>188</v>
      </c>
      <c r="D6" s="1" t="s">
        <v>189</v>
      </c>
      <c r="E6" s="1" t="s">
        <v>106</v>
      </c>
      <c r="F6" s="1" t="s">
        <v>98</v>
      </c>
      <c r="G6" s="1" t="s">
        <v>79</v>
      </c>
      <c r="H6" s="1" t="s">
        <v>165</v>
      </c>
      <c r="I6" s="1" t="s">
        <v>190</v>
      </c>
      <c r="J6" s="1" t="s">
        <v>167</v>
      </c>
      <c r="K6" s="1" t="s">
        <v>190</v>
      </c>
      <c r="L6" s="1" t="s">
        <v>190</v>
      </c>
      <c r="M6" s="1" t="s">
        <v>168</v>
      </c>
      <c r="N6" s="1" t="s">
        <v>168</v>
      </c>
      <c r="O6" s="1" t="s">
        <v>169</v>
      </c>
      <c r="P6" s="1" t="s">
        <v>170</v>
      </c>
      <c r="Q6" s="1" t="s">
        <v>191</v>
      </c>
      <c r="R6" s="1" t="s">
        <v>71</v>
      </c>
      <c r="S6" s="1" t="s">
        <v>172</v>
      </c>
      <c r="T6" s="1" t="s">
        <v>173</v>
      </c>
    </row>
    <row r="7" s="1" customFormat="1" spans="1:20">
      <c r="A7" s="1" t="s">
        <v>119</v>
      </c>
      <c r="B7" s="1" t="s">
        <v>98</v>
      </c>
      <c r="C7" s="1" t="s">
        <v>192</v>
      </c>
      <c r="D7" s="1" t="s">
        <v>193</v>
      </c>
      <c r="E7" s="1" t="s">
        <v>122</v>
      </c>
      <c r="F7" s="1" t="s">
        <v>98</v>
      </c>
      <c r="G7" s="1" t="s">
        <v>79</v>
      </c>
      <c r="H7" s="1" t="s">
        <v>165</v>
      </c>
      <c r="I7" s="1" t="s">
        <v>194</v>
      </c>
      <c r="J7" s="1" t="s">
        <v>167</v>
      </c>
      <c r="K7" s="1" t="s">
        <v>194</v>
      </c>
      <c r="L7" s="1" t="s">
        <v>194</v>
      </c>
      <c r="M7" s="1" t="s">
        <v>168</v>
      </c>
      <c r="N7" s="1" t="s">
        <v>168</v>
      </c>
      <c r="O7" s="1" t="s">
        <v>169</v>
      </c>
      <c r="P7" s="1" t="s">
        <v>170</v>
      </c>
      <c r="Q7" s="1" t="s">
        <v>195</v>
      </c>
      <c r="R7" s="1" t="s">
        <v>71</v>
      </c>
      <c r="S7" s="1" t="s">
        <v>172</v>
      </c>
      <c r="T7" s="1" t="s">
        <v>173</v>
      </c>
    </row>
    <row r="8" s="1" customFormat="1" spans="1:20">
      <c r="A8" s="1" t="s">
        <v>85</v>
      </c>
      <c r="B8" s="1" t="s">
        <v>89</v>
      </c>
      <c r="C8" s="1" t="s">
        <v>196</v>
      </c>
      <c r="D8" s="1" t="s">
        <v>87</v>
      </c>
      <c r="E8" s="1" t="s">
        <v>88</v>
      </c>
      <c r="F8" s="1" t="s">
        <v>89</v>
      </c>
      <c r="G8" s="1" t="s">
        <v>79</v>
      </c>
      <c r="H8" s="1" t="s">
        <v>165</v>
      </c>
      <c r="I8" s="1" t="s">
        <v>197</v>
      </c>
      <c r="J8" s="1" t="s">
        <v>167</v>
      </c>
      <c r="K8" s="1" t="s">
        <v>197</v>
      </c>
      <c r="L8" s="1" t="s">
        <v>197</v>
      </c>
      <c r="M8" s="1" t="s">
        <v>168</v>
      </c>
      <c r="N8" s="1" t="s">
        <v>168</v>
      </c>
      <c r="O8" s="1" t="s">
        <v>169</v>
      </c>
      <c r="P8" s="1" t="s">
        <v>170</v>
      </c>
      <c r="Q8" s="1" t="s">
        <v>198</v>
      </c>
      <c r="R8" s="1" t="s">
        <v>71</v>
      </c>
      <c r="S8" s="1" t="s">
        <v>172</v>
      </c>
      <c r="T8" s="1" t="s">
        <v>173</v>
      </c>
    </row>
    <row r="9" s="1" customFormat="1" spans="1:20">
      <c r="A9" s="1" t="s">
        <v>69</v>
      </c>
      <c r="B9" s="1" t="s">
        <v>77</v>
      </c>
      <c r="C9" s="1" t="s">
        <v>199</v>
      </c>
      <c r="D9" s="1" t="s">
        <v>74</v>
      </c>
      <c r="E9" s="1" t="s">
        <v>76</v>
      </c>
      <c r="F9" s="1" t="s">
        <v>78</v>
      </c>
      <c r="G9" s="1" t="s">
        <v>79</v>
      </c>
      <c r="H9" s="1" t="s">
        <v>165</v>
      </c>
      <c r="I9" s="1" t="s">
        <v>200</v>
      </c>
      <c r="J9" s="1" t="s">
        <v>167</v>
      </c>
      <c r="K9" s="1" t="s">
        <v>200</v>
      </c>
      <c r="L9" s="1" t="s">
        <v>200</v>
      </c>
      <c r="M9" s="1" t="s">
        <v>168</v>
      </c>
      <c r="N9" s="1" t="s">
        <v>168</v>
      </c>
      <c r="O9" s="1" t="s">
        <v>169</v>
      </c>
      <c r="P9" s="1" t="s">
        <v>170</v>
      </c>
      <c r="Q9" s="1" t="s">
        <v>201</v>
      </c>
      <c r="R9" s="1" t="s">
        <v>71</v>
      </c>
      <c r="S9" s="1" t="s">
        <v>172</v>
      </c>
      <c r="T9" s="1" t="s">
        <v>173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2022-01-19T07:55:27Z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853C5987C11D42EDB25B2D9E7B141540</vt:lpwstr>
  </property>
</Properties>
</file>