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<sst xmlns="http://schemas.openxmlformats.org/spreadsheetml/2006/main" count="518" uniqueCount="173">
  <si>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</si>
  <si>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</si>
  <si>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</si>
  <si>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</si>
  <si>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</si>
  <si>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</si>
  <si>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</si>
  <si>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</si>
  <si>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</si>
  <si>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</si>
  <si>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</si>
  <si>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</si>
  <si>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</si>
  <si>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</si>
  <si>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</si>
  <si>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</si>
  <si>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</si>
  <si>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</si>
  <si>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</si>
  <si>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</si>
  <si>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</si>
  <si>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</si>
  <si>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</si>
  <si>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</si>
  <si>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</si>
  <si>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</si>
  <si>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</si>
  <si>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[重庆]7天优品酒店(重庆南川政府广场店)(71451080)</t>
  </si>
  <si>
    <t>优享双床房&lt;双人入住&gt;&lt;内宾&gt;&lt;预付&gt;&lt;双早&gt;</t>
  </si>
  <si>
    <t>CNY</t>
  </si>
  <si>
    <t>池相松</t>
  </si>
  <si>
    <t>CA11323220120CNY</t>
  </si>
  <si>
    <t>未提现</t>
  </si>
  <si>
    <t>携程开票</t>
  </si>
  <si>
    <t>[怀化]城市便捷酒店(怀化第一人民医院医学院店)(71584095)</t>
  </si>
  <si>
    <t>城景大床房&lt;双人入住&gt;&lt;内宾&gt;&lt;预付&gt;&lt;双早&gt;</t>
  </si>
  <si>
    <t>杨远俊</t>
  </si>
  <si>
    <t>[通化]锦江之星(通化胜利路店)(69028552)</t>
  </si>
  <si>
    <t>标准房A&lt;双人入住&gt;&lt;内宾&gt;&lt;预付&gt;&lt;双早&gt;</t>
  </si>
  <si>
    <t>马玉超</t>
  </si>
  <si>
    <t>取消</t>
  </si>
  <si>
    <t>[南宁]宜尚酒店(南宁民族广场地铁站店)(83812798)</t>
  </si>
  <si>
    <t>特惠大床房&lt;双人入住&gt;&lt;内宾&gt;&lt;预付&gt;&lt;双早&gt;</t>
  </si>
  <si>
    <t>童永进</t>
  </si>
  <si>
    <t>[临泉]维也纳酒店(临泉汽车客运总站店)(83983455)</t>
  </si>
  <si>
    <t>双床房&lt;双人入住&gt;&lt;内宾&gt;&lt;预付&gt;&lt;双早&gt;</t>
  </si>
  <si>
    <t>吕清广</t>
  </si>
  <si>
    <t>[枣庄]维也纳酒店(枣庄高铁站店)(83983558)</t>
  </si>
  <si>
    <t>豪华大床房&lt;双人入住&gt;&lt;内宾&gt;&lt;预付&gt;&lt;双早&gt;</t>
  </si>
  <si>
    <t>卢怀威</t>
  </si>
  <si>
    <t>[富平]派酒店(富平频阳大道店)(73279565)</t>
  </si>
  <si>
    <t>商务双床房&lt;双人入住&gt;&lt;内宾&gt;&lt;预付&gt;&lt;双早&gt;</t>
  </si>
  <si>
    <t>魏泳宁</t>
  </si>
  <si>
    <t>[南京]锦江之星品尚(南京葛塘地铁站美利广场店)(66013429)</t>
  </si>
  <si>
    <t>零压标准房A&lt;双人入住&gt;&lt;内宾&gt;&lt;预付&gt;&lt;双早&gt;</t>
  </si>
  <si>
    <t>刘洋,郭端韬</t>
  </si>
  <si>
    <t>[朝阳]锦江之星(朝阳火车站店)(77393422)</t>
  </si>
  <si>
    <t>标准间B&lt;双人入住&gt;&lt;内宾&gt;&lt;预付&gt;&lt;双早&gt;</t>
  </si>
  <si>
    <t>靳东文,郝志胜</t>
  </si>
  <si>
    <t>[合肥]维也纳国际酒店（合肥政务新区店）(83962376)</t>
  </si>
  <si>
    <t>高级大床房&lt;双人入住&gt;&lt;内宾&gt;&lt;预付&gt;&lt;双早&gt;</t>
  </si>
  <si>
    <t>许林海</t>
  </si>
  <si>
    <t>[高邮]锦江之星(高邮海潮东路店)(72815740)</t>
  </si>
  <si>
    <t>商务标准房A&lt;双人入住&gt;&lt;内宾&gt;&lt;预付&gt;&lt;双早&gt;</t>
  </si>
  <si>
    <t>王中存</t>
  </si>
  <si>
    <t>[济南]锦江之星(济南省立医院经三纬八路店)(46098350)</t>
  </si>
  <si>
    <t>标准大床房&lt;单人入住&gt;&lt;内宾&gt;&lt;预付&gt;&lt;单早&gt;</t>
  </si>
  <si>
    <t>李方东</t>
  </si>
  <si>
    <t>[三亚]7天优品酒店（三亚千古情大学城店）(73260143)</t>
  </si>
  <si>
    <t>优享大床房&lt;双人入住&gt;&lt;内宾&gt;&lt;预付&gt;&lt;无早&gt;</t>
  </si>
  <si>
    <t>曾杨</t>
  </si>
  <si>
    <t>精选大床房&lt;双人入住&gt;&lt;内宾&gt;&lt;预付&gt;&lt;双早&gt;</t>
  </si>
  <si>
    <t>陈俊仁</t>
  </si>
  <si>
    <t>[合肥]柏曼酒店(合肥瑶海万达临泉东路店)(83294001)</t>
  </si>
  <si>
    <t>特惠双床房&lt;双人入住&gt;&lt;内宾&gt;&lt;预付&gt;&lt;双早&gt;</t>
  </si>
  <si>
    <t>黄如林,张开桃</t>
  </si>
  <si>
    <t>[黔西]7天优品酒店（黔西行政中心阳光大道店）(71494993)</t>
  </si>
  <si>
    <t>轻享大床房&lt;双人入住&gt;&lt;内宾&gt;&lt;预付&gt;&lt;无早&gt;</t>
  </si>
  <si>
    <t>唐小海</t>
  </si>
  <si>
    <t>[重庆]维也纳国际酒店(重庆星光大道两江幸福广场店)(78924674)</t>
  </si>
  <si>
    <t>李红</t>
  </si>
  <si>
    <t>退单</t>
  </si>
  <si>
    <t>，</t>
  </si>
  <si>
    <t>A220120102728481</t>
  </si>
  <si>
    <t>CNY / HKD 当前参考汇率: 1.227420229</t>
  </si>
  <si>
    <t>总计： 3362.47 CNY/
4127.16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</si>
  <si>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</si>
  <si>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</si>
  <si>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</si>
  <si>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</si>
  <si>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</si>
  <si>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</si>
  <si>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</si>
  <si>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</si>
  <si>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</si>
  <si>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</si>
  <si>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</si>
  <si>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</si>
  <si>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</si>
  <si>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</si>
  <si>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</si>
  <si>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</si>
  <si>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</si>
  <si>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2022-01-16</t>
  </si>
  <si>
    <t>2395446</t>
  </si>
  <si>
    <t>维也纳国际酒店(重庆星光大道两江幸福广场店)</t>
  </si>
  <si>
    <t>2022-01-17</t>
  </si>
  <si>
    <t>退房日月结</t>
  </si>
  <si>
    <t>340.03</t>
  </si>
  <si>
    <t>RMB</t>
  </si>
  <si>
    <t>0</t>
  </si>
  <si>
    <t>0.00</t>
  </si>
  <si>
    <t>携程汇智国内直连</t>
  </si>
  <si>
    <t>2022-01-16 22:49:38</t>
  </si>
  <si>
    <t>否</t>
  </si>
  <si>
    <t>汇智国际旅游发展有限公司</t>
  </si>
  <si>
    <t>直连</t>
  </si>
  <si>
    <t>2394780</t>
  </si>
  <si>
    <t>柏曼酒店（合肥临泉东路店）</t>
  </si>
  <si>
    <t>151.98</t>
  </si>
  <si>
    <t>2022-01-16 17:58:35</t>
  </si>
  <si>
    <t>2394734</t>
  </si>
  <si>
    <t>派酒店（富平频阳大道店）</t>
  </si>
  <si>
    <t>156.31</t>
  </si>
  <si>
    <t>2022-01-16 17:39:46</t>
  </si>
  <si>
    <t>2394657</t>
  </si>
  <si>
    <t>7天优品酒店（三亚千古情大学城店）</t>
  </si>
  <si>
    <t>147.18</t>
  </si>
  <si>
    <t>2022-01-16 17:04:11</t>
  </si>
  <si>
    <t>2394534</t>
  </si>
  <si>
    <t>锦江之星(济南省立医院经三纬八路店)</t>
  </si>
  <si>
    <t>165.45</t>
  </si>
  <si>
    <t>2022-01-16 15:58:22</t>
  </si>
  <si>
    <t>2394444</t>
  </si>
  <si>
    <t>锦江之星(高邮海潮东路店)</t>
  </si>
  <si>
    <t>173.57</t>
  </si>
  <si>
    <t>2022-01-16 15:03:11</t>
  </si>
  <si>
    <t>2394390</t>
  </si>
  <si>
    <t>维也纳国际酒店（合肥政务新区店）</t>
  </si>
  <si>
    <t>273.04</t>
  </si>
  <si>
    <t>2022-01-16 14:33:44</t>
  </si>
  <si>
    <t>2394352</t>
  </si>
  <si>
    <t>锦江之星（辽宁朝阳火车站店）</t>
  </si>
  <si>
    <t>131.95</t>
  </si>
  <si>
    <t>2022-01-16 14:06:14</t>
  </si>
  <si>
    <t>2394325</t>
  </si>
  <si>
    <t>锦江之星品尚(南京葛塘地铁站美利广场店)</t>
  </si>
  <si>
    <t>265.93</t>
  </si>
  <si>
    <t>2022-01-16 13:45:43</t>
  </si>
  <si>
    <t>2394272</t>
  </si>
  <si>
    <t>2022-01-16 13:03:45</t>
  </si>
  <si>
    <t>2394116</t>
  </si>
  <si>
    <t>维也纳酒店(枣庄高铁站店)</t>
  </si>
  <si>
    <t>2022-01-16 11:34:45</t>
  </si>
  <si>
    <t>2394075</t>
  </si>
  <si>
    <t>维也纳酒店(临泉汽车客运总站店)</t>
  </si>
  <si>
    <t>140.07</t>
  </si>
  <si>
    <t>2022-01-16 11:14:51</t>
  </si>
  <si>
    <t>2022-01-14</t>
  </si>
  <si>
    <t>2391452</t>
  </si>
  <si>
    <t>锦江之星(通化胜利路店)</t>
  </si>
  <si>
    <t>-165</t>
  </si>
  <si>
    <t>2022-01-14 22:15:22</t>
  </si>
  <si>
    <t>2389864</t>
  </si>
  <si>
    <t>城市便捷酒店(怀化第一人民医院医学院店)</t>
  </si>
  <si>
    <t>2022-01-15</t>
  </si>
  <si>
    <t>332.92</t>
  </si>
  <si>
    <t>2022-01-14 10:15:00</t>
  </si>
  <si>
    <t>2022-01-13</t>
  </si>
  <si>
    <t>2388160</t>
  </si>
  <si>
    <t>7天优品酒店(重庆南川政府广场店)</t>
  </si>
  <si>
    <t>661.80</t>
  </si>
  <si>
    <t>2022-01-13 15:21:15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</si>
</sst>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17170226681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44574</v>
      </c>
      <c r="G2" s="5">
        <v>44578</v>
      </c>
      <c r="H2" s="4">
        <v>1</v>
      </c>
      <c r="I2" s="4">
        <v>4</v>
      </c>
      <c r="J2" s="4">
        <v>4</v>
      </c>
      <c r="K2" s="4" t="s">
        <v>29</v>
      </c>
      <c r="L2" s="4">
        <v>661.8</v>
      </c>
      <c r="M2" s="4">
        <v>661.8</v>
      </c>
      <c r="N2" s="4" t="s">
        <v>30</v>
      </c>
      <c r="O2" s="4" t="s">
        <v>31</v>
      </c>
      <c r="P2" s="4" t="s">
        <v>32</v>
      </c>
      <c r="Q2" s="4">
        <v>0</v>
      </c>
      <c r="R2" s="6">
        <v>44574</v>
      </c>
      <c r="S2" s="5">
        <v>44581</v>
      </c>
      <c r="T2" s="4" t="s">
        <v>33</v>
      </c>
      <c r="U2" s="4">
        <v>661.8</v>
      </c>
      <c r="V2" s="4">
        <v>0</v>
      </c>
      <c r="W2" s="4">
        <v>0</v>
      </c>
      <c r="X2" s="4">
        <v>2388160</v>
      </c>
    </row>
    <row r="3" s="4" customFormat="1" spans="1:24">
      <c r="A3" s="4">
        <v>17172679884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44576</v>
      </c>
      <c r="G3" s="5">
        <v>44578</v>
      </c>
      <c r="H3" s="4">
        <v>1</v>
      </c>
      <c r="I3" s="4">
        <v>2</v>
      </c>
      <c r="J3" s="4">
        <v>2</v>
      </c>
      <c r="K3" s="4" t="s">
        <v>29</v>
      </c>
      <c r="L3" s="4">
        <v>332.92</v>
      </c>
      <c r="M3" s="4">
        <v>332.92</v>
      </c>
      <c r="N3" s="4" t="s">
        <v>36</v>
      </c>
      <c r="O3" s="4" t="s">
        <v>31</v>
      </c>
      <c r="P3" s="4" t="s">
        <v>32</v>
      </c>
      <c r="Q3" s="4">
        <v>0</v>
      </c>
      <c r="R3" s="6">
        <v>44575</v>
      </c>
      <c r="S3" s="5">
        <v>44581</v>
      </c>
      <c r="T3" s="4" t="s">
        <v>33</v>
      </c>
      <c r="U3" s="4">
        <v>332.92</v>
      </c>
      <c r="V3" s="4">
        <v>0</v>
      </c>
      <c r="W3" s="4">
        <v>0</v>
      </c>
      <c r="X3" s="4">
        <v>2389864</v>
      </c>
    </row>
    <row r="4" s="4" customFormat="1" spans="1:24">
      <c r="A4" s="4">
        <v>17178010512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44577</v>
      </c>
      <c r="G4" s="5">
        <v>44578</v>
      </c>
      <c r="H4" s="4">
        <v>1</v>
      </c>
      <c r="I4" s="4">
        <v>1</v>
      </c>
      <c r="J4" s="4">
        <v>1</v>
      </c>
      <c r="K4" s="4" t="s">
        <v>29</v>
      </c>
      <c r="L4" s="4">
        <v>165.45</v>
      </c>
      <c r="M4" s="4">
        <v>165.45</v>
      </c>
      <c r="N4" s="4" t="s">
        <v>39</v>
      </c>
      <c r="O4" s="4" t="s">
        <v>31</v>
      </c>
      <c r="P4" s="4" t="s">
        <v>32</v>
      </c>
      <c r="Q4" s="4">
        <v>0</v>
      </c>
      <c r="R4" s="6">
        <v>44575</v>
      </c>
      <c r="S4" s="5">
        <v>44581</v>
      </c>
      <c r="T4" s="4" t="s">
        <v>33</v>
      </c>
      <c r="U4" s="4">
        <v>165.45</v>
      </c>
      <c r="V4" s="4">
        <v>0</v>
      </c>
      <c r="W4" s="4">
        <v>0</v>
      </c>
      <c r="X4" s="4">
        <v>2391452</v>
      </c>
    </row>
    <row r="5" s="4" customFormat="1" spans="1:24">
      <c r="A5" s="4">
        <v>17178010512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44577</v>
      </c>
      <c r="G5" s="5">
        <v>44578</v>
      </c>
      <c r="H5" s="4">
        <v>1</v>
      </c>
      <c r="I5" s="4">
        <v>1</v>
      </c>
      <c r="J5" s="4">
        <v>1</v>
      </c>
      <c r="K5" s="4" t="s">
        <v>29</v>
      </c>
      <c r="L5" s="4">
        <v>-165.45</v>
      </c>
      <c r="M5" s="4">
        <v>-165.45</v>
      </c>
      <c r="N5" s="4" t="s">
        <v>39</v>
      </c>
      <c r="O5" s="4" t="s">
        <v>31</v>
      </c>
      <c r="P5" s="4" t="s">
        <v>32</v>
      </c>
      <c r="Q5" s="4">
        <v>0</v>
      </c>
      <c r="R5" s="6">
        <v>44575</v>
      </c>
      <c r="S5" s="5">
        <v>44581</v>
      </c>
      <c r="T5" s="4" t="s">
        <v>33</v>
      </c>
      <c r="U5" s="4">
        <v>-165.45</v>
      </c>
      <c r="V5" s="4">
        <v>0</v>
      </c>
      <c r="W5" s="4">
        <v>0</v>
      </c>
      <c r="X5" s="4">
        <v>2391452</v>
      </c>
    </row>
    <row r="6" s="4" customFormat="1" spans="1:23">
      <c r="A6" s="4">
        <v>17184352015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44577</v>
      </c>
      <c r="G6" s="5">
        <v>44578</v>
      </c>
      <c r="H6" s="4">
        <v>1</v>
      </c>
      <c r="I6" s="4">
        <v>1</v>
      </c>
      <c r="J6" s="4">
        <v>1</v>
      </c>
      <c r="K6" s="4" t="s">
        <v>29</v>
      </c>
      <c r="L6" s="4">
        <v>210.12</v>
      </c>
      <c r="M6" s="4">
        <v>210.12</v>
      </c>
      <c r="N6" s="4" t="s">
        <v>43</v>
      </c>
      <c r="O6" s="4" t="s">
        <v>31</v>
      </c>
      <c r="P6" s="4" t="s">
        <v>32</v>
      </c>
      <c r="Q6" s="4">
        <v>0</v>
      </c>
      <c r="R6" s="6">
        <v>44577</v>
      </c>
      <c r="S6" s="5">
        <v>44581</v>
      </c>
      <c r="T6" s="4" t="s">
        <v>33</v>
      </c>
      <c r="U6" s="4">
        <v>210.12</v>
      </c>
      <c r="V6" s="4">
        <v>0</v>
      </c>
      <c r="W6" s="4">
        <v>0</v>
      </c>
    </row>
    <row r="7" s="4" customFormat="1" spans="1:24">
      <c r="A7" s="4">
        <v>17184849376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44577</v>
      </c>
      <c r="G7" s="5">
        <v>44578</v>
      </c>
      <c r="H7" s="4">
        <v>1</v>
      </c>
      <c r="I7" s="4">
        <v>1</v>
      </c>
      <c r="J7" s="4">
        <v>1</v>
      </c>
      <c r="K7" s="4" t="s">
        <v>29</v>
      </c>
      <c r="L7" s="4">
        <v>140.07</v>
      </c>
      <c r="M7" s="4">
        <v>140.07</v>
      </c>
      <c r="N7" s="4" t="s">
        <v>46</v>
      </c>
      <c r="O7" s="4" t="s">
        <v>31</v>
      </c>
      <c r="P7" s="4" t="s">
        <v>32</v>
      </c>
      <c r="Q7" s="4">
        <v>0</v>
      </c>
      <c r="R7" s="6">
        <v>44577</v>
      </c>
      <c r="S7" s="5">
        <v>44581</v>
      </c>
      <c r="T7" s="4" t="s">
        <v>33</v>
      </c>
      <c r="U7" s="4">
        <v>140.07</v>
      </c>
      <c r="V7" s="4">
        <v>0</v>
      </c>
      <c r="W7" s="4">
        <v>0</v>
      </c>
      <c r="X7" s="4">
        <v>2394075</v>
      </c>
    </row>
    <row r="8" s="4" customFormat="1" spans="1:23">
      <c r="A8" s="4">
        <v>17184791918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44577</v>
      </c>
      <c r="G8" s="5">
        <v>44578</v>
      </c>
      <c r="H8" s="4">
        <v>1</v>
      </c>
      <c r="I8" s="4">
        <v>1</v>
      </c>
      <c r="J8" s="4">
        <v>1</v>
      </c>
      <c r="K8" s="4" t="s">
        <v>29</v>
      </c>
      <c r="L8" s="4">
        <v>265.93</v>
      </c>
      <c r="M8" s="4">
        <v>265.93</v>
      </c>
      <c r="N8" s="4" t="s">
        <v>49</v>
      </c>
      <c r="O8" s="4" t="s">
        <v>31</v>
      </c>
      <c r="P8" s="4" t="s">
        <v>32</v>
      </c>
      <c r="Q8" s="4">
        <v>0</v>
      </c>
      <c r="R8" s="6">
        <v>44577</v>
      </c>
      <c r="S8" s="5">
        <v>44581</v>
      </c>
      <c r="T8" s="4" t="s">
        <v>33</v>
      </c>
      <c r="U8" s="4">
        <v>265.93</v>
      </c>
      <c r="V8" s="4">
        <v>0</v>
      </c>
      <c r="W8" s="4">
        <v>0</v>
      </c>
    </row>
    <row r="9" s="4" customFormat="1" spans="1:24">
      <c r="A9" s="4">
        <v>17185316793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44577</v>
      </c>
      <c r="G9" s="5">
        <v>44578</v>
      </c>
      <c r="H9" s="4">
        <v>1</v>
      </c>
      <c r="I9" s="4">
        <v>1</v>
      </c>
      <c r="J9" s="4">
        <v>1</v>
      </c>
      <c r="K9" s="4" t="s">
        <v>29</v>
      </c>
      <c r="L9" s="4">
        <v>156.31</v>
      </c>
      <c r="M9" s="4">
        <v>156.31</v>
      </c>
      <c r="N9" s="4" t="s">
        <v>52</v>
      </c>
      <c r="O9" s="4" t="s">
        <v>31</v>
      </c>
      <c r="P9" s="4" t="s">
        <v>32</v>
      </c>
      <c r="Q9" s="4">
        <v>0</v>
      </c>
      <c r="R9" s="6">
        <v>44577</v>
      </c>
      <c r="S9" s="5">
        <v>44581</v>
      </c>
      <c r="T9" s="4" t="s">
        <v>33</v>
      </c>
      <c r="U9" s="4">
        <v>156.31</v>
      </c>
      <c r="V9" s="4">
        <v>0</v>
      </c>
      <c r="W9" s="4">
        <v>0</v>
      </c>
      <c r="X9" s="4">
        <v>2394272</v>
      </c>
    </row>
    <row r="10" s="4" customFormat="1" spans="1:23">
      <c r="A10" s="4">
        <v>17184352015</v>
      </c>
      <c r="B10" s="4" t="s">
        <v>25</v>
      </c>
      <c r="C10" s="4" t="s">
        <v>40</v>
      </c>
      <c r="D10" s="4" t="s">
        <v>41</v>
      </c>
      <c r="E10" s="4" t="s">
        <v>42</v>
      </c>
      <c r="F10" s="5">
        <v>44577</v>
      </c>
      <c r="G10" s="5">
        <v>44578</v>
      </c>
      <c r="H10" s="4">
        <v>1</v>
      </c>
      <c r="I10" s="4">
        <v>1</v>
      </c>
      <c r="J10" s="4">
        <v>1</v>
      </c>
      <c r="K10" s="4" t="s">
        <v>29</v>
      </c>
      <c r="L10" s="4">
        <v>-210.12</v>
      </c>
      <c r="M10" s="4">
        <v>-210.12</v>
      </c>
      <c r="N10" s="4" t="s">
        <v>43</v>
      </c>
      <c r="O10" s="4" t="s">
        <v>31</v>
      </c>
      <c r="P10" s="4" t="s">
        <v>32</v>
      </c>
      <c r="Q10" s="4">
        <v>0</v>
      </c>
      <c r="R10" s="6">
        <v>44577</v>
      </c>
      <c r="S10" s="5">
        <v>44581</v>
      </c>
      <c r="T10" s="4" t="s">
        <v>33</v>
      </c>
      <c r="U10" s="4">
        <v>-210.12</v>
      </c>
      <c r="V10" s="4">
        <v>0</v>
      </c>
      <c r="W10" s="4">
        <v>0</v>
      </c>
    </row>
    <row r="11" s="4" customFormat="1" spans="1:24">
      <c r="A11" s="4">
        <v>17185455903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44577</v>
      </c>
      <c r="G11" s="5">
        <v>44578</v>
      </c>
      <c r="H11" s="4">
        <v>1</v>
      </c>
      <c r="I11" s="4">
        <v>1</v>
      </c>
      <c r="J11" s="4">
        <v>1</v>
      </c>
      <c r="K11" s="4" t="s">
        <v>29</v>
      </c>
      <c r="L11" s="4">
        <v>265.93</v>
      </c>
      <c r="M11" s="4">
        <v>265.93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44577</v>
      </c>
      <c r="S11" s="5">
        <v>44581</v>
      </c>
      <c r="T11" s="4" t="s">
        <v>33</v>
      </c>
      <c r="U11" s="4">
        <v>265.93</v>
      </c>
      <c r="V11" s="4">
        <v>0</v>
      </c>
      <c r="W11" s="4">
        <v>0</v>
      </c>
      <c r="X11" s="4">
        <v>2394325</v>
      </c>
    </row>
    <row r="12" s="4" customFormat="1" spans="1:23">
      <c r="A12" s="4">
        <v>17185524389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44577</v>
      </c>
      <c r="G12" s="5">
        <v>44578</v>
      </c>
      <c r="H12" s="4">
        <v>1</v>
      </c>
      <c r="I12" s="4">
        <v>1</v>
      </c>
      <c r="J12" s="4">
        <v>1</v>
      </c>
      <c r="K12" s="4" t="s">
        <v>29</v>
      </c>
      <c r="L12" s="4">
        <v>131.95</v>
      </c>
      <c r="M12" s="4">
        <v>131.95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44577</v>
      </c>
      <c r="S12" s="5">
        <v>44581</v>
      </c>
      <c r="T12" s="4" t="s">
        <v>33</v>
      </c>
      <c r="U12" s="4">
        <v>131.95</v>
      </c>
      <c r="V12" s="4">
        <v>0</v>
      </c>
      <c r="W12" s="4">
        <v>0</v>
      </c>
    </row>
    <row r="13" s="4" customFormat="1" spans="1:24">
      <c r="A13" s="4">
        <v>17185609724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44577</v>
      </c>
      <c r="G13" s="5">
        <v>44578</v>
      </c>
      <c r="H13" s="4">
        <v>1</v>
      </c>
      <c r="I13" s="4">
        <v>1</v>
      </c>
      <c r="J13" s="4">
        <v>1</v>
      </c>
      <c r="K13" s="4" t="s">
        <v>29</v>
      </c>
      <c r="L13" s="4">
        <v>273.04</v>
      </c>
      <c r="M13" s="4">
        <v>273.04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44577</v>
      </c>
      <c r="S13" s="5">
        <v>44581</v>
      </c>
      <c r="T13" s="4" t="s">
        <v>33</v>
      </c>
      <c r="U13" s="4">
        <v>273.04</v>
      </c>
      <c r="V13" s="4">
        <v>0</v>
      </c>
      <c r="W13" s="4">
        <v>0</v>
      </c>
      <c r="X13" s="4">
        <v>2394390</v>
      </c>
    </row>
    <row r="14" s="4" customFormat="1" spans="1:24">
      <c r="A14" s="4">
        <v>17185364073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44577</v>
      </c>
      <c r="G14" s="5">
        <v>44578</v>
      </c>
      <c r="H14" s="4">
        <v>1</v>
      </c>
      <c r="I14" s="4">
        <v>1</v>
      </c>
      <c r="J14" s="4">
        <v>1</v>
      </c>
      <c r="K14" s="4" t="s">
        <v>29</v>
      </c>
      <c r="L14" s="4">
        <v>173.57</v>
      </c>
      <c r="M14" s="4">
        <v>173.57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44577</v>
      </c>
      <c r="S14" s="5">
        <v>44581</v>
      </c>
      <c r="T14" s="4" t="s">
        <v>33</v>
      </c>
      <c r="U14" s="4">
        <v>173.57</v>
      </c>
      <c r="V14" s="4">
        <v>0</v>
      </c>
      <c r="W14" s="4">
        <v>0</v>
      </c>
      <c r="X14" s="4">
        <v>2394444</v>
      </c>
    </row>
    <row r="15" s="4" customFormat="1" spans="1:24">
      <c r="A15" s="4">
        <v>17185854876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44577</v>
      </c>
      <c r="G15" s="5">
        <v>44578</v>
      </c>
      <c r="H15" s="4">
        <v>1</v>
      </c>
      <c r="I15" s="4">
        <v>1</v>
      </c>
      <c r="J15" s="4">
        <v>1</v>
      </c>
      <c r="K15" s="4" t="s">
        <v>29</v>
      </c>
      <c r="L15" s="4">
        <v>165.45</v>
      </c>
      <c r="M15" s="4">
        <v>165.45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44577</v>
      </c>
      <c r="S15" s="5">
        <v>44581</v>
      </c>
      <c r="T15" s="4" t="s">
        <v>33</v>
      </c>
      <c r="U15" s="4">
        <v>165.45</v>
      </c>
      <c r="V15" s="4">
        <v>0</v>
      </c>
      <c r="W15" s="4">
        <v>0</v>
      </c>
      <c r="X15" s="4">
        <v>2394534</v>
      </c>
    </row>
    <row r="16" s="4" customFormat="1" spans="1:23">
      <c r="A16" s="4">
        <v>17186051390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44577</v>
      </c>
      <c r="G16" s="5">
        <v>44578</v>
      </c>
      <c r="H16" s="4">
        <v>1</v>
      </c>
      <c r="I16" s="4">
        <v>1</v>
      </c>
      <c r="J16" s="4">
        <v>1</v>
      </c>
      <c r="K16" s="4" t="s">
        <v>29</v>
      </c>
      <c r="L16" s="4">
        <v>147.18</v>
      </c>
      <c r="M16" s="4">
        <v>147.18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44577</v>
      </c>
      <c r="S16" s="5">
        <v>44581</v>
      </c>
      <c r="T16" s="4" t="s">
        <v>33</v>
      </c>
      <c r="U16" s="4">
        <v>147.18</v>
      </c>
      <c r="V16" s="4">
        <v>0</v>
      </c>
      <c r="W16" s="4">
        <v>0</v>
      </c>
    </row>
    <row r="17" s="4" customFormat="1" spans="1:24">
      <c r="A17" s="4">
        <v>17186165363</v>
      </c>
      <c r="B17" s="4" t="s">
        <v>25</v>
      </c>
      <c r="C17" s="4" t="s">
        <v>26</v>
      </c>
      <c r="D17" s="4" t="s">
        <v>50</v>
      </c>
      <c r="E17" s="4" t="s">
        <v>71</v>
      </c>
      <c r="F17" s="5">
        <v>44577</v>
      </c>
      <c r="G17" s="5">
        <v>44578</v>
      </c>
      <c r="H17" s="4">
        <v>1</v>
      </c>
      <c r="I17" s="4">
        <v>1</v>
      </c>
      <c r="J17" s="4">
        <v>1</v>
      </c>
      <c r="K17" s="4" t="s">
        <v>29</v>
      </c>
      <c r="L17" s="4">
        <v>156.31</v>
      </c>
      <c r="M17" s="4">
        <v>156.31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44577</v>
      </c>
      <c r="S17" s="5">
        <v>44581</v>
      </c>
      <c r="T17" s="4" t="s">
        <v>33</v>
      </c>
      <c r="U17" s="4">
        <v>156.31</v>
      </c>
      <c r="V17" s="4">
        <v>0</v>
      </c>
      <c r="W17" s="4">
        <v>0</v>
      </c>
      <c r="X17" s="4">
        <v>2394734</v>
      </c>
    </row>
    <row r="18" s="4" customFormat="1" spans="1:23">
      <c r="A18" s="4">
        <v>17186227962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44577</v>
      </c>
      <c r="G18" s="5">
        <v>44578</v>
      </c>
      <c r="H18" s="4">
        <v>1</v>
      </c>
      <c r="I18" s="4">
        <v>1</v>
      </c>
      <c r="J18" s="4">
        <v>1</v>
      </c>
      <c r="K18" s="4" t="s">
        <v>29</v>
      </c>
      <c r="L18" s="4">
        <v>151.98</v>
      </c>
      <c r="M18" s="4">
        <v>151.98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44577</v>
      </c>
      <c r="S18" s="5">
        <v>44581</v>
      </c>
      <c r="T18" s="4" t="s">
        <v>33</v>
      </c>
      <c r="U18" s="4">
        <v>151.98</v>
      </c>
      <c r="V18" s="4">
        <v>0</v>
      </c>
      <c r="W18" s="4">
        <v>0</v>
      </c>
    </row>
    <row r="19" s="4" customFormat="1" spans="1:24">
      <c r="A19" s="4">
        <v>17186391805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44577</v>
      </c>
      <c r="G19" s="5">
        <v>44578</v>
      </c>
      <c r="H19" s="4">
        <v>1</v>
      </c>
      <c r="I19" s="4">
        <v>1</v>
      </c>
      <c r="J19" s="4">
        <v>1</v>
      </c>
      <c r="K19" s="4" t="s">
        <v>29</v>
      </c>
      <c r="L19" s="4">
        <v>109.62</v>
      </c>
      <c r="M19" s="4">
        <v>109.62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44577</v>
      </c>
      <c r="S19" s="5">
        <v>44581</v>
      </c>
      <c r="T19" s="4" t="s">
        <v>33</v>
      </c>
      <c r="U19" s="4">
        <v>109.62</v>
      </c>
      <c r="V19" s="4">
        <v>0</v>
      </c>
      <c r="W19" s="4">
        <v>0</v>
      </c>
      <c r="X19" s="4">
        <v>2394900</v>
      </c>
    </row>
    <row r="20" s="4" customFormat="1" spans="1:24">
      <c r="A20" s="4">
        <v>17187174601</v>
      </c>
      <c r="B20" s="4" t="s">
        <v>25</v>
      </c>
      <c r="C20" s="4" t="s">
        <v>26</v>
      </c>
      <c r="D20" s="4" t="s">
        <v>79</v>
      </c>
      <c r="E20" s="4" t="s">
        <v>35</v>
      </c>
      <c r="F20" s="5">
        <v>44577</v>
      </c>
      <c r="G20" s="5">
        <v>44578</v>
      </c>
      <c r="H20" s="4">
        <v>1</v>
      </c>
      <c r="I20" s="4">
        <v>1</v>
      </c>
      <c r="J20" s="4">
        <v>1</v>
      </c>
      <c r="K20" s="4" t="s">
        <v>29</v>
      </c>
      <c r="L20" s="4">
        <v>340.03</v>
      </c>
      <c r="M20" s="4">
        <v>340.03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44577</v>
      </c>
      <c r="S20" s="5">
        <v>44581</v>
      </c>
      <c r="T20" s="4" t="s">
        <v>33</v>
      </c>
      <c r="U20" s="4">
        <v>340.03</v>
      </c>
      <c r="V20" s="4">
        <v>0</v>
      </c>
      <c r="W20" s="4">
        <v>0</v>
      </c>
      <c r="X20" s="4">
        <v>2395446</v>
      </c>
    </row>
    <row r="21" s="4" customFormat="1" spans="1:24">
      <c r="A21" s="4">
        <v>17186391805</v>
      </c>
      <c r="B21" s="4" t="s">
        <v>25</v>
      </c>
      <c r="C21" s="4" t="s">
        <v>81</v>
      </c>
      <c r="D21" s="4" t="s">
        <v>76</v>
      </c>
      <c r="E21" s="4" t="s">
        <v>77</v>
      </c>
      <c r="F21" s="5">
        <v>44577</v>
      </c>
      <c r="G21" s="5">
        <v>44578</v>
      </c>
      <c r="H21" s="4">
        <v>1</v>
      </c>
      <c r="I21" s="4">
        <v>1</v>
      </c>
      <c r="J21" s="4">
        <v>1</v>
      </c>
      <c r="K21" s="4" t="s">
        <v>29</v>
      </c>
      <c r="L21" s="4">
        <v>-109.62</v>
      </c>
      <c r="M21" s="4">
        <v>-109.62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44577</v>
      </c>
      <c r="S21" s="5">
        <v>44581</v>
      </c>
      <c r="T21" s="4" t="s">
        <v>33</v>
      </c>
      <c r="U21" s="4">
        <v>-109.62</v>
      </c>
      <c r="V21" s="4">
        <v>0</v>
      </c>
      <c r="W21" s="4">
        <v>0</v>
      </c>
      <c r="X21" s="4">
        <v>2394900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F37" sqref="F37"/>
    </sheetView>
  </sheetViews>
  <sheetFormatPr defaultColWidth="9" defaultRowHeight="13.5"/>
  <cols>
    <col min="1" max="1" width="11.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4">
        <v>17170226681</v>
      </c>
      <c r="B2" s="5">
        <v>44574</v>
      </c>
      <c r="C2" s="5">
        <v>44578</v>
      </c>
      <c r="D2" s="4">
        <v>661.8</v>
      </c>
      <c r="E2" s="4" t="str">
        <f>VLOOKUP(A2,HOP!A:L,12,0)</f>
        <v>661.80</v>
      </c>
      <c r="F2" s="4" t="str">
        <f>VLOOKUP(A2,HOP!A:C,3,0)</f>
        <v>2388160</v>
      </c>
      <c r="G2" s="4">
        <f>D2-E2</f>
        <v>0</v>
      </c>
      <c r="H2" s="4" t="str">
        <f>$H$1&amp;F2</f>
        <v>，2388160</v>
      </c>
      <c r="I2" s="4" t="str">
        <f>VLOOKUP(A2,HOP!A:T,20,0)</f>
        <v>直连</v>
      </c>
    </row>
    <row r="3" s="4" customFormat="1" spans="1:9">
      <c r="A3" s="4">
        <v>17172679884</v>
      </c>
      <c r="B3" s="5">
        <v>44576</v>
      </c>
      <c r="C3" s="5">
        <v>44578</v>
      </c>
      <c r="D3" s="4">
        <v>332.92</v>
      </c>
      <c r="E3" s="4" t="str">
        <f>VLOOKUP(A3,HOP!A:L,12,0)</f>
        <v>332.92</v>
      </c>
      <c r="F3" s="4" t="str">
        <f>VLOOKUP(A3,HOP!A:C,3,0)</f>
        <v>2389864</v>
      </c>
      <c r="G3" s="4">
        <f t="shared" ref="G3:G18" si="0">D3-E3</f>
        <v>0</v>
      </c>
      <c r="H3" s="4" t="str">
        <f t="shared" ref="H3:H18" si="1">$H$1&amp;F3</f>
        <v>，2389864</v>
      </c>
      <c r="I3" s="4" t="str">
        <f>VLOOKUP(A3,HOP!A:T,20,0)</f>
        <v>直连</v>
      </c>
    </row>
    <row r="4" s="4" customFormat="1" hidden="1" spans="1:9">
      <c r="A4" s="4">
        <v>17178010512</v>
      </c>
      <c r="B4" s="5">
        <v>44577</v>
      </c>
      <c r="C4" s="5">
        <v>44578</v>
      </c>
      <c r="D4" s="4">
        <v>0</v>
      </c>
      <c r="E4" s="4" t="str">
        <f>VLOOKUP(A4,HOP!A:L,12,0)</f>
        <v>0.00</v>
      </c>
      <c r="F4" s="4" t="str">
        <f>VLOOKUP(A4,HOP!A:C,3,0)</f>
        <v>2391452</v>
      </c>
      <c r="G4" s="4">
        <f t="shared" si="0"/>
        <v>0</v>
      </c>
      <c r="H4" s="4" t="str">
        <f t="shared" si="1"/>
        <v>，2391452</v>
      </c>
      <c r="I4" s="4" t="str">
        <f>VLOOKUP(A4,HOP!A:T,20,0)</f>
        <v>直连</v>
      </c>
    </row>
    <row r="5" s="4" customFormat="1" hidden="1" spans="1:9">
      <c r="A5" s="4">
        <v>17184352015</v>
      </c>
      <c r="B5" s="5">
        <v>44577</v>
      </c>
      <c r="C5" s="5">
        <v>44578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17184849376</v>
      </c>
      <c r="B6" s="5">
        <v>44577</v>
      </c>
      <c r="C6" s="5">
        <v>44578</v>
      </c>
      <c r="D6" s="4">
        <v>140.07</v>
      </c>
      <c r="E6" s="4" t="str">
        <f>VLOOKUP(A6,HOP!A:L,12,0)</f>
        <v>140.07</v>
      </c>
      <c r="F6" s="4" t="str">
        <f>VLOOKUP(A6,HOP!A:C,3,0)</f>
        <v>2394075</v>
      </c>
      <c r="G6" s="4">
        <f t="shared" si="0"/>
        <v>0</v>
      </c>
      <c r="H6" s="4" t="str">
        <f t="shared" si="1"/>
        <v>，2394075</v>
      </c>
      <c r="I6" s="4" t="str">
        <f>VLOOKUP(A6,HOP!A:T,20,0)</f>
        <v>直连</v>
      </c>
    </row>
    <row r="7" s="4" customFormat="1" spans="1:9">
      <c r="A7" s="4">
        <v>17184791918</v>
      </c>
      <c r="B7" s="5">
        <v>44577</v>
      </c>
      <c r="C7" s="5">
        <v>44578</v>
      </c>
      <c r="D7" s="4">
        <v>265.93</v>
      </c>
      <c r="E7" s="4" t="str">
        <f>VLOOKUP(A7,HOP!A:L,12,0)</f>
        <v>265.93</v>
      </c>
      <c r="F7" s="4" t="str">
        <f>VLOOKUP(A7,HOP!A:C,3,0)</f>
        <v>2394116</v>
      </c>
      <c r="G7" s="4">
        <f t="shared" si="0"/>
        <v>0</v>
      </c>
      <c r="H7" s="4" t="str">
        <f t="shared" si="1"/>
        <v>，2394116</v>
      </c>
      <c r="I7" s="4" t="str">
        <f>VLOOKUP(A7,HOP!A:T,20,0)</f>
        <v>直连</v>
      </c>
    </row>
    <row r="8" s="4" customFormat="1" spans="1:9">
      <c r="A8" s="4">
        <v>17185316793</v>
      </c>
      <c r="B8" s="5">
        <v>44577</v>
      </c>
      <c r="C8" s="5">
        <v>44578</v>
      </c>
      <c r="D8" s="4">
        <v>156.31</v>
      </c>
      <c r="E8" s="4" t="str">
        <f>VLOOKUP(A8,HOP!A:L,12,0)</f>
        <v>156.31</v>
      </c>
      <c r="F8" s="4" t="str">
        <f>VLOOKUP(A8,HOP!A:C,3,0)</f>
        <v>2394272</v>
      </c>
      <c r="G8" s="4">
        <f t="shared" si="0"/>
        <v>0</v>
      </c>
      <c r="H8" s="4" t="str">
        <f t="shared" si="1"/>
        <v>，2394272</v>
      </c>
      <c r="I8" s="4" t="str">
        <f>VLOOKUP(A8,HOP!A:T,20,0)</f>
        <v>直连</v>
      </c>
    </row>
    <row r="9" s="4" customFormat="1" spans="1:9">
      <c r="A9" s="4">
        <v>17185455903</v>
      </c>
      <c r="B9" s="5">
        <v>44577</v>
      </c>
      <c r="C9" s="5">
        <v>44578</v>
      </c>
      <c r="D9" s="4">
        <v>265.93</v>
      </c>
      <c r="E9" s="4" t="str">
        <f>VLOOKUP(A9,HOP!A:L,12,0)</f>
        <v>265.93</v>
      </c>
      <c r="F9" s="4" t="str">
        <f>VLOOKUP(A9,HOP!A:C,3,0)</f>
        <v>2394325</v>
      </c>
      <c r="G9" s="4">
        <f t="shared" si="0"/>
        <v>0</v>
      </c>
      <c r="H9" s="4" t="str">
        <f t="shared" si="1"/>
        <v>，2394325</v>
      </c>
      <c r="I9" s="4" t="str">
        <f>VLOOKUP(A9,HOP!A:T,20,0)</f>
        <v>直连</v>
      </c>
    </row>
    <row r="10" s="4" customFormat="1" spans="1:9">
      <c r="A10" s="4">
        <v>17185524389</v>
      </c>
      <c r="B10" s="5">
        <v>44577</v>
      </c>
      <c r="C10" s="5">
        <v>44578</v>
      </c>
      <c r="D10" s="4">
        <v>131.95</v>
      </c>
      <c r="E10" s="4" t="str">
        <f>VLOOKUP(A10,HOP!A:L,12,0)</f>
        <v>131.95</v>
      </c>
      <c r="F10" s="4" t="str">
        <f>VLOOKUP(A10,HOP!A:C,3,0)</f>
        <v>2394352</v>
      </c>
      <c r="G10" s="4">
        <f t="shared" si="0"/>
        <v>0</v>
      </c>
      <c r="H10" s="4" t="str">
        <f t="shared" si="1"/>
        <v>，2394352</v>
      </c>
      <c r="I10" s="4" t="str">
        <f>VLOOKUP(A10,HOP!A:T,20,0)</f>
        <v>直连</v>
      </c>
    </row>
    <row r="11" s="4" customFormat="1" spans="1:9">
      <c r="A11" s="4">
        <v>17185609724</v>
      </c>
      <c r="B11" s="5">
        <v>44577</v>
      </c>
      <c r="C11" s="5">
        <v>44578</v>
      </c>
      <c r="D11" s="4">
        <v>273.04</v>
      </c>
      <c r="E11" s="4" t="str">
        <f>VLOOKUP(A11,HOP!A:L,12,0)</f>
        <v>273.04</v>
      </c>
      <c r="F11" s="4" t="str">
        <f>VLOOKUP(A11,HOP!A:C,3,0)</f>
        <v>2394390</v>
      </c>
      <c r="G11" s="4">
        <f t="shared" si="0"/>
        <v>0</v>
      </c>
      <c r="H11" s="4" t="str">
        <f t="shared" si="1"/>
        <v>，2394390</v>
      </c>
      <c r="I11" s="4" t="str">
        <f>VLOOKUP(A11,HOP!A:T,20,0)</f>
        <v>直连</v>
      </c>
    </row>
    <row r="12" s="4" customFormat="1" spans="1:9">
      <c r="A12" s="4">
        <v>17185364073</v>
      </c>
      <c r="B12" s="5">
        <v>44577</v>
      </c>
      <c r="C12" s="5">
        <v>44578</v>
      </c>
      <c r="D12" s="4">
        <v>173.57</v>
      </c>
      <c r="E12" s="4" t="str">
        <f>VLOOKUP(A12,HOP!A:L,12,0)</f>
        <v>173.57</v>
      </c>
      <c r="F12" s="4" t="str">
        <f>VLOOKUP(A12,HOP!A:C,3,0)</f>
        <v>2394444</v>
      </c>
      <c r="G12" s="4">
        <f t="shared" si="0"/>
        <v>0</v>
      </c>
      <c r="H12" s="4" t="str">
        <f t="shared" si="1"/>
        <v>，2394444</v>
      </c>
      <c r="I12" s="4" t="str">
        <f>VLOOKUP(A12,HOP!A:T,20,0)</f>
        <v>直连</v>
      </c>
    </row>
    <row r="13" s="4" customFormat="1" spans="1:9">
      <c r="A13" s="4">
        <v>17185854876</v>
      </c>
      <c r="B13" s="5">
        <v>44577</v>
      </c>
      <c r="C13" s="5">
        <v>44578</v>
      </c>
      <c r="D13" s="4">
        <v>165.45</v>
      </c>
      <c r="E13" s="4" t="str">
        <f>VLOOKUP(A13,HOP!A:L,12,0)</f>
        <v>165.45</v>
      </c>
      <c r="F13" s="4" t="str">
        <f>VLOOKUP(A13,HOP!A:C,3,0)</f>
        <v>2394534</v>
      </c>
      <c r="G13" s="4">
        <f t="shared" si="0"/>
        <v>0</v>
      </c>
      <c r="H13" s="4" t="str">
        <f t="shared" si="1"/>
        <v>，2394534</v>
      </c>
      <c r="I13" s="4" t="str">
        <f>VLOOKUP(A13,HOP!A:T,20,0)</f>
        <v>直连</v>
      </c>
    </row>
    <row r="14" s="4" customFormat="1" spans="1:9">
      <c r="A14" s="4">
        <v>17186051390</v>
      </c>
      <c r="B14" s="5">
        <v>44577</v>
      </c>
      <c r="C14" s="5">
        <v>44578</v>
      </c>
      <c r="D14" s="4">
        <v>147.18</v>
      </c>
      <c r="E14" s="4" t="str">
        <f>VLOOKUP(A14,HOP!A:L,12,0)</f>
        <v>147.18</v>
      </c>
      <c r="F14" s="4" t="str">
        <f>VLOOKUP(A14,HOP!A:C,3,0)</f>
        <v>2394657</v>
      </c>
      <c r="G14" s="4">
        <f t="shared" si="0"/>
        <v>0</v>
      </c>
      <c r="H14" s="4" t="str">
        <f t="shared" si="1"/>
        <v>，2394657</v>
      </c>
      <c r="I14" s="4" t="str">
        <f>VLOOKUP(A14,HOP!A:T,20,0)</f>
        <v>直连</v>
      </c>
    </row>
    <row r="15" s="4" customFormat="1" spans="1:9">
      <c r="A15" s="4">
        <v>17186165363</v>
      </c>
      <c r="B15" s="5">
        <v>44577</v>
      </c>
      <c r="C15" s="5">
        <v>44578</v>
      </c>
      <c r="D15" s="4">
        <v>156.31</v>
      </c>
      <c r="E15" s="4" t="str">
        <f>VLOOKUP(A15,HOP!A:L,12,0)</f>
        <v>156.31</v>
      </c>
      <c r="F15" s="4" t="str">
        <f>VLOOKUP(A15,HOP!A:C,3,0)</f>
        <v>2394734</v>
      </c>
      <c r="G15" s="4">
        <f t="shared" si="0"/>
        <v>0</v>
      </c>
      <c r="H15" s="4" t="str">
        <f t="shared" si="1"/>
        <v>，2394734</v>
      </c>
      <c r="I15" s="4" t="str">
        <f>VLOOKUP(A15,HOP!A:T,20,0)</f>
        <v>直连</v>
      </c>
    </row>
    <row r="16" s="4" customFormat="1" spans="1:9">
      <c r="A16" s="4">
        <v>17186227962</v>
      </c>
      <c r="B16" s="5">
        <v>44577</v>
      </c>
      <c r="C16" s="5">
        <v>44578</v>
      </c>
      <c r="D16" s="4">
        <v>151.98</v>
      </c>
      <c r="E16" s="4" t="str">
        <f>VLOOKUP(A16,HOP!A:L,12,0)</f>
        <v>151.98</v>
      </c>
      <c r="F16" s="4" t="str">
        <f>VLOOKUP(A16,HOP!A:C,3,0)</f>
        <v>2394780</v>
      </c>
      <c r="G16" s="4">
        <f t="shared" si="0"/>
        <v>0</v>
      </c>
      <c r="H16" s="4" t="str">
        <f t="shared" si="1"/>
        <v>，2394780</v>
      </c>
      <c r="I16" s="4" t="str">
        <f>VLOOKUP(A16,HOP!A:T,20,0)</f>
        <v>直连</v>
      </c>
    </row>
    <row r="17" s="4" customFormat="1" hidden="1" spans="1:9">
      <c r="A17" s="4">
        <v>17186391805</v>
      </c>
      <c r="B17" s="5">
        <v>44577</v>
      </c>
      <c r="C17" s="5">
        <v>44578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17187174601</v>
      </c>
      <c r="B18" s="5">
        <v>44577</v>
      </c>
      <c r="C18" s="5">
        <v>44578</v>
      </c>
      <c r="D18" s="4">
        <v>340.03</v>
      </c>
      <c r="E18" s="4" t="str">
        <f>VLOOKUP(A18,HOP!A:L,12,0)</f>
        <v>340.03</v>
      </c>
      <c r="F18" s="4" t="str">
        <f>VLOOKUP(A18,HOP!A:C,3,0)</f>
        <v>2395446</v>
      </c>
      <c r="G18" s="4">
        <f t="shared" si="0"/>
        <v>0</v>
      </c>
      <c r="H18" s="4" t="str">
        <f t="shared" si="1"/>
        <v>，2395446</v>
      </c>
      <c r="I18" s="4" t="str">
        <f>VLOOKUP(A18,HOP!A:T,20,0)</f>
        <v>直连</v>
      </c>
    </row>
    <row r="20" spans="4:4">
      <c r="D20" s="4">
        <f>SUM(D2:D19)</f>
        <v>3362.47</v>
      </c>
    </row>
    <row r="27" spans="1:1">
      <c r="A27" s="4" t="s">
        <v>83</v>
      </c>
    </row>
    <row r="28" spans="1:1">
      <c r="A28" s="4" t="s">
        <v>84</v>
      </c>
    </row>
    <row r="29" spans="1:1">
      <c r="A29" s="4" t="s">
        <v>85</v>
      </c>
    </row>
  </sheetData>
  <autoFilter ref="A1:XFD20">
    <filterColumn colId="3">
      <filters blank="1">
        <filter val="156.31"/>
        <filter val="332.92"/>
        <filter val="265.93"/>
        <filter val="340.03"/>
        <filter val="273.04"/>
        <filter val="131.95"/>
        <filter val="165.45"/>
        <filter val="140.07"/>
        <filter val="173.57"/>
        <filter val="3362.47"/>
        <filter val="661.8"/>
        <filter val="147.18"/>
        <filter val="151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</row>
    <row r="2" s="1" customFormat="1" spans="1:20">
      <c r="A2" s="3">
        <v>17187174601</v>
      </c>
      <c r="B2" s="1" t="s">
        <v>103</v>
      </c>
      <c r="C2" s="1" t="s">
        <v>104</v>
      </c>
      <c r="D2" s="1" t="s">
        <v>105</v>
      </c>
      <c r="E2" s="1" t="s">
        <v>80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17186227962</v>
      </c>
      <c r="B3" s="1" t="s">
        <v>103</v>
      </c>
      <c r="C3" s="1" t="s">
        <v>117</v>
      </c>
      <c r="D3" s="1" t="s">
        <v>118</v>
      </c>
      <c r="E3" s="1" t="s">
        <v>75</v>
      </c>
      <c r="F3" s="1" t="s">
        <v>103</v>
      </c>
      <c r="G3" s="1" t="s">
        <v>106</v>
      </c>
      <c r="H3" s="1" t="s">
        <v>107</v>
      </c>
      <c r="I3" s="1" t="s">
        <v>119</v>
      </c>
      <c r="J3" s="1" t="s">
        <v>109</v>
      </c>
      <c r="K3" s="1" t="s">
        <v>119</v>
      </c>
      <c r="L3" s="1" t="s">
        <v>119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120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17186165363</v>
      </c>
      <c r="B4" s="1" t="s">
        <v>103</v>
      </c>
      <c r="C4" s="1" t="s">
        <v>121</v>
      </c>
      <c r="D4" s="1" t="s">
        <v>122</v>
      </c>
      <c r="E4" s="1" t="s">
        <v>72</v>
      </c>
      <c r="F4" s="1" t="s">
        <v>103</v>
      </c>
      <c r="G4" s="1" t="s">
        <v>106</v>
      </c>
      <c r="H4" s="1" t="s">
        <v>107</v>
      </c>
      <c r="I4" s="1" t="s">
        <v>123</v>
      </c>
      <c r="J4" s="1" t="s">
        <v>109</v>
      </c>
      <c r="K4" s="1" t="s">
        <v>123</v>
      </c>
      <c r="L4" s="1" t="s">
        <v>123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124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17186051390</v>
      </c>
      <c r="B5" s="1" t="s">
        <v>103</v>
      </c>
      <c r="C5" s="1" t="s">
        <v>125</v>
      </c>
      <c r="D5" s="1" t="s">
        <v>126</v>
      </c>
      <c r="E5" s="1" t="s">
        <v>70</v>
      </c>
      <c r="F5" s="1" t="s">
        <v>103</v>
      </c>
      <c r="G5" s="1" t="s">
        <v>106</v>
      </c>
      <c r="H5" s="1" t="s">
        <v>107</v>
      </c>
      <c r="I5" s="1" t="s">
        <v>127</v>
      </c>
      <c r="J5" s="1" t="s">
        <v>109</v>
      </c>
      <c r="K5" s="1" t="s">
        <v>127</v>
      </c>
      <c r="L5" s="1" t="s">
        <v>127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128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17185854876</v>
      </c>
      <c r="B6" s="1" t="s">
        <v>103</v>
      </c>
      <c r="C6" s="1" t="s">
        <v>129</v>
      </c>
      <c r="D6" s="1" t="s">
        <v>130</v>
      </c>
      <c r="E6" s="1" t="s">
        <v>67</v>
      </c>
      <c r="F6" s="1" t="s">
        <v>103</v>
      </c>
      <c r="G6" s="1" t="s">
        <v>106</v>
      </c>
      <c r="H6" s="1" t="s">
        <v>107</v>
      </c>
      <c r="I6" s="1" t="s">
        <v>131</v>
      </c>
      <c r="J6" s="1" t="s">
        <v>109</v>
      </c>
      <c r="K6" s="1" t="s">
        <v>131</v>
      </c>
      <c r="L6" s="1" t="s">
        <v>131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132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17185364073</v>
      </c>
      <c r="B7" s="1" t="s">
        <v>103</v>
      </c>
      <c r="C7" s="1" t="s">
        <v>133</v>
      </c>
      <c r="D7" s="1" t="s">
        <v>134</v>
      </c>
      <c r="E7" s="1" t="s">
        <v>64</v>
      </c>
      <c r="F7" s="1" t="s">
        <v>103</v>
      </c>
      <c r="G7" s="1" t="s">
        <v>106</v>
      </c>
      <c r="H7" s="1" t="s">
        <v>107</v>
      </c>
      <c r="I7" s="1" t="s">
        <v>135</v>
      </c>
      <c r="J7" s="1" t="s">
        <v>109</v>
      </c>
      <c r="K7" s="1" t="s">
        <v>135</v>
      </c>
      <c r="L7" s="1" t="s">
        <v>135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136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17185609724</v>
      </c>
      <c r="B8" s="1" t="s">
        <v>103</v>
      </c>
      <c r="C8" s="1" t="s">
        <v>137</v>
      </c>
      <c r="D8" s="1" t="s">
        <v>138</v>
      </c>
      <c r="E8" s="1" t="s">
        <v>61</v>
      </c>
      <c r="F8" s="1" t="s">
        <v>103</v>
      </c>
      <c r="G8" s="1" t="s">
        <v>106</v>
      </c>
      <c r="H8" s="1" t="s">
        <v>107</v>
      </c>
      <c r="I8" s="1" t="s">
        <v>139</v>
      </c>
      <c r="J8" s="1" t="s">
        <v>109</v>
      </c>
      <c r="K8" s="1" t="s">
        <v>139</v>
      </c>
      <c r="L8" s="1" t="s">
        <v>139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140</v>
      </c>
      <c r="R8" s="1" t="s">
        <v>114</v>
      </c>
      <c r="S8" s="1" t="s">
        <v>115</v>
      </c>
      <c r="T8" s="1" t="s">
        <v>116</v>
      </c>
    </row>
    <row r="9" s="1" customFormat="1" spans="1:20">
      <c r="A9" s="3">
        <v>17185524389</v>
      </c>
      <c r="B9" s="1" t="s">
        <v>103</v>
      </c>
      <c r="C9" s="1" t="s">
        <v>141</v>
      </c>
      <c r="D9" s="1" t="s">
        <v>142</v>
      </c>
      <c r="E9" s="1" t="s">
        <v>58</v>
      </c>
      <c r="F9" s="1" t="s">
        <v>103</v>
      </c>
      <c r="G9" s="1" t="s">
        <v>106</v>
      </c>
      <c r="H9" s="1" t="s">
        <v>107</v>
      </c>
      <c r="I9" s="1" t="s">
        <v>143</v>
      </c>
      <c r="J9" s="1" t="s">
        <v>109</v>
      </c>
      <c r="K9" s="1" t="s">
        <v>143</v>
      </c>
      <c r="L9" s="1" t="s">
        <v>143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144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17185455903</v>
      </c>
      <c r="B10" s="1" t="s">
        <v>103</v>
      </c>
      <c r="C10" s="1" t="s">
        <v>145</v>
      </c>
      <c r="D10" s="1" t="s">
        <v>146</v>
      </c>
      <c r="E10" s="1" t="s">
        <v>55</v>
      </c>
      <c r="F10" s="1" t="s">
        <v>103</v>
      </c>
      <c r="G10" s="1" t="s">
        <v>106</v>
      </c>
      <c r="H10" s="1" t="s">
        <v>107</v>
      </c>
      <c r="I10" s="1" t="s">
        <v>147</v>
      </c>
      <c r="J10" s="1" t="s">
        <v>109</v>
      </c>
      <c r="K10" s="1" t="s">
        <v>147</v>
      </c>
      <c r="L10" s="1" t="s">
        <v>147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148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17185316793</v>
      </c>
      <c r="B11" s="1" t="s">
        <v>103</v>
      </c>
      <c r="C11" s="1" t="s">
        <v>149</v>
      </c>
      <c r="D11" s="1" t="s">
        <v>122</v>
      </c>
      <c r="E11" s="1" t="s">
        <v>52</v>
      </c>
      <c r="F11" s="1" t="s">
        <v>103</v>
      </c>
      <c r="G11" s="1" t="s">
        <v>106</v>
      </c>
      <c r="H11" s="1" t="s">
        <v>107</v>
      </c>
      <c r="I11" s="1" t="s">
        <v>123</v>
      </c>
      <c r="J11" s="1" t="s">
        <v>109</v>
      </c>
      <c r="K11" s="1" t="s">
        <v>123</v>
      </c>
      <c r="L11" s="1" t="s">
        <v>123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150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17184791918</v>
      </c>
      <c r="B12" s="1" t="s">
        <v>103</v>
      </c>
      <c r="C12" s="1" t="s">
        <v>151</v>
      </c>
      <c r="D12" s="1" t="s">
        <v>152</v>
      </c>
      <c r="E12" s="1" t="s">
        <v>49</v>
      </c>
      <c r="F12" s="1" t="s">
        <v>103</v>
      </c>
      <c r="G12" s="1" t="s">
        <v>106</v>
      </c>
      <c r="H12" s="1" t="s">
        <v>107</v>
      </c>
      <c r="I12" s="1" t="s">
        <v>147</v>
      </c>
      <c r="J12" s="1" t="s">
        <v>109</v>
      </c>
      <c r="K12" s="1" t="s">
        <v>147</v>
      </c>
      <c r="L12" s="1" t="s">
        <v>147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153</v>
      </c>
      <c r="R12" s="1" t="s">
        <v>114</v>
      </c>
      <c r="S12" s="1" t="s">
        <v>115</v>
      </c>
      <c r="T12" s="1" t="s">
        <v>116</v>
      </c>
    </row>
    <row r="13" s="1" customFormat="1" spans="1:20">
      <c r="A13" s="3">
        <v>17184849376</v>
      </c>
      <c r="B13" s="1" t="s">
        <v>103</v>
      </c>
      <c r="C13" s="1" t="s">
        <v>154</v>
      </c>
      <c r="D13" s="1" t="s">
        <v>155</v>
      </c>
      <c r="E13" s="1" t="s">
        <v>46</v>
      </c>
      <c r="F13" s="1" t="s">
        <v>103</v>
      </c>
      <c r="G13" s="1" t="s">
        <v>106</v>
      </c>
      <c r="H13" s="1" t="s">
        <v>107</v>
      </c>
      <c r="I13" s="1" t="s">
        <v>156</v>
      </c>
      <c r="J13" s="1" t="s">
        <v>109</v>
      </c>
      <c r="K13" s="1" t="s">
        <v>156</v>
      </c>
      <c r="L13" s="1" t="s">
        <v>156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157</v>
      </c>
      <c r="R13" s="1" t="s">
        <v>114</v>
      </c>
      <c r="S13" s="1" t="s">
        <v>115</v>
      </c>
      <c r="T13" s="1" t="s">
        <v>116</v>
      </c>
    </row>
    <row r="14" s="1" customFormat="1" spans="1:20">
      <c r="A14" s="3">
        <v>17178010512</v>
      </c>
      <c r="B14" s="1" t="s">
        <v>158</v>
      </c>
      <c r="C14" s="1" t="s">
        <v>159</v>
      </c>
      <c r="D14" s="1" t="s">
        <v>160</v>
      </c>
      <c r="E14" s="1" t="s">
        <v>39</v>
      </c>
      <c r="F14" s="1" t="s">
        <v>103</v>
      </c>
      <c r="G14" s="1" t="s">
        <v>106</v>
      </c>
      <c r="H14" s="1" t="s">
        <v>107</v>
      </c>
      <c r="I14" s="1" t="s">
        <v>131</v>
      </c>
      <c r="J14" s="1" t="s">
        <v>109</v>
      </c>
      <c r="K14" s="1" t="s">
        <v>131</v>
      </c>
      <c r="L14" s="1" t="s">
        <v>111</v>
      </c>
      <c r="M14" s="1" t="s">
        <v>161</v>
      </c>
      <c r="N14" s="1" t="s">
        <v>161</v>
      </c>
      <c r="O14" s="1" t="s">
        <v>111</v>
      </c>
      <c r="P14" s="1" t="s">
        <v>112</v>
      </c>
      <c r="Q14" s="1" t="s">
        <v>162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17172679884</v>
      </c>
      <c r="B15" s="1" t="s">
        <v>158</v>
      </c>
      <c r="C15" s="1" t="s">
        <v>163</v>
      </c>
      <c r="D15" s="1" t="s">
        <v>164</v>
      </c>
      <c r="E15" s="1" t="s">
        <v>36</v>
      </c>
      <c r="F15" s="1" t="s">
        <v>165</v>
      </c>
      <c r="G15" s="1" t="s">
        <v>106</v>
      </c>
      <c r="H15" s="1" t="s">
        <v>107</v>
      </c>
      <c r="I15" s="1" t="s">
        <v>166</v>
      </c>
      <c r="J15" s="1" t="s">
        <v>109</v>
      </c>
      <c r="K15" s="1" t="s">
        <v>166</v>
      </c>
      <c r="L15" s="1" t="s">
        <v>166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167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17170226681</v>
      </c>
      <c r="B16" s="1" t="s">
        <v>168</v>
      </c>
      <c r="C16" s="1" t="s">
        <v>169</v>
      </c>
      <c r="D16" s="1" t="s">
        <v>170</v>
      </c>
      <c r="E16" s="1" t="s">
        <v>30</v>
      </c>
      <c r="F16" s="1" t="s">
        <v>168</v>
      </c>
      <c r="G16" s="1" t="s">
        <v>106</v>
      </c>
      <c r="H16" s="1" t="s">
        <v>107</v>
      </c>
      <c r="I16" s="1" t="s">
        <v>171</v>
      </c>
      <c r="J16" s="1" t="s">
        <v>109</v>
      </c>
      <c r="K16" s="1" t="s">
        <v>171</v>
      </c>
      <c r="L16" s="1" t="s">
        <v>171</v>
      </c>
      <c r="M16" s="1" t="s">
        <v>110</v>
      </c>
      <c r="N16" s="1" t="s">
        <v>110</v>
      </c>
      <c r="O16" s="1" t="s">
        <v>111</v>
      </c>
      <c r="P16" s="1" t="s">
        <v>112</v>
      </c>
      <c r="Q16" s="1" t="s">
        <v>172</v>
      </c>
      <c r="R16" s="1" t="s">
        <v>114</v>
      </c>
      <c r="S16" s="1" t="s">
        <v>115</v>
      </c>
      <c r="T16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2022-01-20T02:20:12Z</dcterms:created>
  <dcterms:modified xsi:type="dcterms:W3CDTF">2022-01-20T02:27:15Z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3E3A74892B0C45BD94D0EAB4321E02EA</vt:lpwstr>
  </property>
  <property fmtid="{D5CDD505-2E9C-101B-9397-08002B2CF9AE}" pid="3" name="KSOProductBuildVer">
    <vt:lpwstr>2052-11.1.0.11194</vt:lpwstr>
  </property>
</Properties>
</file>