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对账!$A$1:$I$10</definedName>
  </definedNames>
  <calcPr calcId="144525"/>
</workbook>
</file>

<file path=xl/sharedStrings.xml><?xml version="1.0" encoding="utf-8"?>
<sst xmlns="http://schemas.openxmlformats.org/spreadsheetml/2006/main" count="622" uniqueCount="210">
  <si>
    <t>去哪儿网酒店预付对账单</t>
  </si>
  <si>
    <t>供应商名称：</t>
  </si>
  <si>
    <t>遇见时光</t>
  </si>
  <si>
    <t>结算周期：</t>
  </si>
  <si>
    <t>2022-01-18至2022-01-19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</si>
  <si>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</si>
  <si>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</si>
  <si>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</si>
  <si>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</si>
  <si>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</si>
  <si>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</si>
  <si>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</si>
  <si>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</si>
  <si>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</si>
  <si>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</si>
  <si>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</si>
  <si>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</si>
  <si>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</si>
  <si>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</si>
  <si>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</si>
  <si>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¥2,318.00</t>
  </si>
  <si>
    <t>¥306.00</t>
  </si>
  <si>
    <t>-¥343.00</t>
  </si>
  <si>
    <t>¥1,669.00</t>
  </si>
  <si>
    <t>分类信息</t>
  </si>
  <si>
    <t>业务类型</t>
  </si>
  <si>
    <t>酒店预付（点击查看明细）</t>
  </si>
  <si>
    <t>¥2,012.00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</si>
  <si>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</si>
  <si>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</si>
  <si>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</si>
  <si>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</si>
  <si>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</si>
  <si>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</si>
  <si>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</si>
  <si>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</si>
  <si>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</si>
  <si>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</si>
  <si>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</si>
  <si>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</si>
  <si>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</si>
  <si>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</si>
  <si>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</si>
  <si>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</si>
  <si>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</si>
  <si>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</si>
  <si>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</si>
  <si>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</si>
  <si>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</si>
  <si>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</si>
  <si>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</si>
  <si>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</si>
  <si>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</si>
  <si>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</si>
  <si>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</si>
  <si>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</si>
  <si>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</si>
  <si>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</si>
  <si>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</si>
  <si>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</si>
  <si>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</si>
  <si>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</si>
  <si>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</si>
  <si>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</si>
  <si>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</si>
  <si>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</si>
  <si>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</si>
  <si>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</si>
  <si>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</si>
  <si>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</si>
  <si>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</si>
  <si>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102881187278</t>
  </si>
  <si>
    <t>酒店预付</t>
  </si>
  <si>
    <t>否</t>
  </si>
  <si>
    <t>普通</t>
  </si>
  <si>
    <t>288658108</t>
  </si>
  <si>
    <t>城市便捷酒店(广州十三行上下九步行街一店)</t>
  </si>
  <si>
    <t>1616855</t>
  </si>
  <si>
    <t>谭业千</t>
  </si>
  <si>
    <t>2022-01-18</t>
  </si>
  <si>
    <t>2022-01-19</t>
  </si>
  <si>
    <t>¥167.00</t>
  </si>
  <si>
    <t>¥22.00</t>
  </si>
  <si>
    <t>¥145.00</t>
  </si>
  <si>
    <t>标准大床房</t>
  </si>
  <si>
    <t>WEBSITE</t>
  </si>
  <si>
    <t>102881301553</t>
  </si>
  <si>
    <t>284944999</t>
  </si>
  <si>
    <t>维也纳国际酒店(福州仓山万达店)</t>
  </si>
  <si>
    <t>易超|李文平</t>
  </si>
  <si>
    <t>¥896.00</t>
  </si>
  <si>
    <t>¥118.00</t>
  </si>
  <si>
    <t>¥778.00</t>
  </si>
  <si>
    <t>高级大床房</t>
  </si>
  <si>
    <t>102881555682</t>
  </si>
  <si>
    <t>296995150</t>
  </si>
  <si>
    <t>派酒店(长春吉林大路店)</t>
  </si>
  <si>
    <t>王小娇</t>
  </si>
  <si>
    <t>¥170.00</t>
  </si>
  <si>
    <t>¥23.00</t>
  </si>
  <si>
    <t>¥147.00</t>
  </si>
  <si>
    <t>精选大床房</t>
  </si>
  <si>
    <t>102881585214</t>
  </si>
  <si>
    <t>286116712</t>
  </si>
  <si>
    <t>7天连锁酒店(郴州高铁西站店)</t>
  </si>
  <si>
    <t>许杨</t>
  </si>
  <si>
    <t>¥114.00</t>
  </si>
  <si>
    <t>¥15.00</t>
  </si>
  <si>
    <t>¥99.00</t>
  </si>
  <si>
    <t>自主大床房</t>
  </si>
  <si>
    <t>102881700203</t>
  </si>
  <si>
    <t>286116421</t>
  </si>
  <si>
    <t>7天优品酒店(张家界天门山火车站店)</t>
  </si>
  <si>
    <t>尹湘江</t>
  </si>
  <si>
    <t>¥91.00</t>
  </si>
  <si>
    <t>¥12.00</t>
  </si>
  <si>
    <t>¥79.00</t>
  </si>
  <si>
    <t>优品大床房</t>
  </si>
  <si>
    <t>102881202940</t>
  </si>
  <si>
    <t>284944774</t>
  </si>
  <si>
    <t>维也纳国际酒店(邵阳汽车北站店)</t>
  </si>
  <si>
    <t>权威</t>
  </si>
  <si>
    <t>¥278.00</t>
  </si>
  <si>
    <t>¥37.00</t>
  </si>
  <si>
    <t>¥241.00</t>
  </si>
  <si>
    <t>102881271908</t>
  </si>
  <si>
    <t>277400468</t>
  </si>
  <si>
    <t>东莞欧亚国际酒店</t>
  </si>
  <si>
    <t>黄国宾</t>
  </si>
  <si>
    <t>¥396.00</t>
  </si>
  <si>
    <t>¥52.00</t>
  </si>
  <si>
    <t>¥344.00</t>
  </si>
  <si>
    <t>豪华大床房</t>
  </si>
  <si>
    <t>102881577769</t>
  </si>
  <si>
    <t>284944720</t>
  </si>
  <si>
    <t>维也纳3好酒店(通道店)</t>
  </si>
  <si>
    <t>袁增芳</t>
  </si>
  <si>
    <t>¥206.00</t>
  </si>
  <si>
    <t>¥27.00</t>
  </si>
  <si>
    <t>¥179.00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</si>
  <si>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</si>
  <si>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</si>
  <si>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</si>
  <si>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</si>
  <si>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</si>
  <si>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</si>
  <si>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</si>
  <si>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</si>
  <si>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</si>
  <si>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NPH2022011717554018557RX0</t>
  </si>
  <si>
    <t>102873711853</t>
  </si>
  <si>
    <t>赔付-房费追回</t>
  </si>
  <si>
    <t>--</t>
  </si>
  <si>
    <t>取消部分间夜，用户申请取消后1晚，联系代理谢女士告知订单可以免费取消订单最后1晚，核对账户信息认可#追赔系统-预付扣款直连#</t>
  </si>
  <si>
    <t>返现日期</t>
  </si>
  <si>
    <t>，</t>
  </si>
  <si>
    <r>
      <t xml:space="preserve">102873711853 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343</t>
    </r>
    <r>
      <rPr>
        <sz val="10"/>
        <rFont val="宋体"/>
        <charset val="134"/>
      </rPr>
      <t>元退回</t>
    </r>
  </si>
  <si>
    <t>A220120111328481</t>
  </si>
  <si>
    <t>A2201201113532213</t>
  </si>
  <si>
    <r>
      <t>总计：</t>
    </r>
    <r>
      <rPr>
        <sz val="10"/>
        <rFont val="Arial"/>
        <charset val="134"/>
      </rPr>
      <t>1669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</si>
  <si>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</si>
  <si>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</si>
  <si>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</si>
  <si>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</si>
  <si>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</si>
  <si>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</si>
  <si>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</si>
  <si>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</si>
  <si>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</si>
  <si>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</si>
  <si>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</si>
  <si>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</si>
  <si>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</si>
  <si>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</si>
  <si>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</si>
  <si>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</si>
  <si>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2399355</t>
  </si>
  <si>
    <t xml:space="preserve">维也纳国际酒店(邵阳汽车北站店) </t>
  </si>
  <si>
    <t>241.00</t>
  </si>
  <si>
    <t>RMB</t>
  </si>
  <si>
    <t>0</t>
  </si>
  <si>
    <t>0.00</t>
  </si>
  <si>
    <t>龙卷风国内直连</t>
  </si>
  <si>
    <t>2022-01-18 22:16:22</t>
  </si>
  <si>
    <t>汇智国际旅游发展有限公司</t>
  </si>
  <si>
    <t>直连</t>
  </si>
  <si>
    <t>2399140</t>
  </si>
  <si>
    <t>79.00</t>
  </si>
  <si>
    <t>2022-01-18 20:53:52</t>
  </si>
  <si>
    <t>2398827</t>
  </si>
  <si>
    <t>344.00</t>
  </si>
  <si>
    <t>2022-01-18 18:43:29</t>
  </si>
  <si>
    <t>2398738</t>
  </si>
  <si>
    <t>7天连锁酒店（郴州高铁西站店）</t>
  </si>
  <si>
    <t>99.00</t>
  </si>
  <si>
    <t>2022-01-18 18:13:23</t>
  </si>
  <si>
    <t>2398656</t>
  </si>
  <si>
    <t>城市便捷酒店(广州市上下九步行街一店)</t>
  </si>
  <si>
    <t>145.00</t>
  </si>
  <si>
    <t>2022-01-18 17:44:16</t>
  </si>
  <si>
    <t>2398655</t>
  </si>
  <si>
    <t>147.00</t>
  </si>
  <si>
    <t>2022-01-18 17:44:00</t>
  </si>
  <si>
    <t>2398576</t>
  </si>
  <si>
    <t>179.00</t>
  </si>
  <si>
    <t>2022-01-18 16:55:52</t>
  </si>
  <si>
    <t>2397615</t>
  </si>
  <si>
    <t>易超,李文平</t>
  </si>
  <si>
    <t>778.00</t>
  </si>
  <si>
    <t>2022-01-18 06:34:51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</si>
</sst>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&quot;￥&quot;#,##0.00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8" fillId="11" borderId="11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6" borderId="10" applyNumberFormat="0" applyFon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2" fillId="16" borderId="13" applyNumberFormat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5" fillId="16" borderId="11" applyNumberFormat="0" applyAlignment="0" applyProtection="0">
      <alignment vertical="center"/>
    </xf>
    <xf numFmtId="0" fontId="19" fillId="12" borderId="12" applyNumberFormat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8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9" t="s">
        <v>19</v>
      </c>
      <c r="K5" s="9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8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9" t="s">
        <v>19</v>
      </c>
      <c r="K8" s="9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/>
      <c r="C12" s="19"/>
      <c r="F12" s="40"/>
      <c r="I12" s="40"/>
    </row>
    <row r="13" ht="15" customHeight="1" spans="1:9">
      <c r="A13" s="38" t="s">
        <v>32</v>
      </c>
      <c r="B13" s="39" t="s">
        <v>33</v>
      </c>
      <c r="C13" s="19"/>
      <c r="F13" s="40"/>
      <c r="I13" s="40"/>
    </row>
    <row r="14" ht="15" customHeight="1" spans="1:9">
      <c r="A14" s="38" t="s">
        <v>34</v>
      </c>
      <c r="B14" s="39" t="s">
        <v>35</v>
      </c>
      <c r="C14" s="19"/>
      <c r="F14" s="40"/>
      <c r="G14" s="19"/>
      <c r="H14" s="19"/>
      <c r="I14" s="40"/>
    </row>
    <row r="15" ht="15" customHeight="1" spans="1:9">
      <c r="A15" s="38" t="s">
        <v>36</v>
      </c>
      <c r="B15" s="39" t="s">
        <v>37</v>
      </c>
      <c r="C15" s="19"/>
      <c r="F15" s="40"/>
      <c r="I15" s="40"/>
    </row>
    <row r="16" ht="15" customHeight="1" spans="1:9">
      <c r="A16" s="38" t="s">
        <v>38</v>
      </c>
      <c r="B16" s="39" t="s">
        <v>39</v>
      </c>
      <c r="C16" s="19"/>
      <c r="F16" s="40"/>
      <c r="I16" s="40"/>
    </row>
    <row r="17" ht="15" customHeight="1" spans="1:6">
      <c r="A17" s="38" t="s">
        <v>40</v>
      </c>
      <c r="B17" s="39" t="s">
        <v>41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1" t="s">
        <v>62</v>
      </c>
      <c r="Y1" s="11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79</v>
      </c>
      <c r="P2" s="7" t="s">
        <v>80</v>
      </c>
      <c r="Q2" s="7"/>
      <c r="R2" s="12" t="s">
        <v>81</v>
      </c>
      <c r="S2" s="14" t="s">
        <v>19</v>
      </c>
      <c r="T2" s="7"/>
      <c r="U2" s="12" t="s">
        <v>19</v>
      </c>
      <c r="V2" s="12" t="s">
        <v>81</v>
      </c>
      <c r="W2" s="14" t="s">
        <v>82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6" t="s">
        <v>86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87</v>
      </c>
      <c r="H3" s="7" t="s">
        <v>88</v>
      </c>
      <c r="I3" s="7" t="s">
        <v>77</v>
      </c>
      <c r="J3" s="7" t="s">
        <v>2</v>
      </c>
      <c r="K3" s="7" t="s">
        <v>89</v>
      </c>
      <c r="L3" s="7">
        <v>2</v>
      </c>
      <c r="M3" s="7">
        <v>1</v>
      </c>
      <c r="N3" s="7" t="s">
        <v>79</v>
      </c>
      <c r="O3" s="7" t="s">
        <v>79</v>
      </c>
      <c r="P3" s="7" t="s">
        <v>80</v>
      </c>
      <c r="Q3" s="7"/>
      <c r="R3" s="12" t="s">
        <v>90</v>
      </c>
      <c r="S3" s="14" t="s">
        <v>19</v>
      </c>
      <c r="T3" s="7"/>
      <c r="U3" s="12" t="s">
        <v>19</v>
      </c>
      <c r="V3" s="12" t="s">
        <v>90</v>
      </c>
      <c r="W3" s="14" t="s">
        <v>91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85</v>
      </c>
      <c r="AG3" t="s">
        <v>73</v>
      </c>
      <c r="AH3" t="s">
        <v>19</v>
      </c>
    </row>
    <row r="4" ht="14.25" customHeight="1" spans="1:34">
      <c r="A4" s="6" t="s">
        <v>94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95</v>
      </c>
      <c r="H4" s="7" t="s">
        <v>96</v>
      </c>
      <c r="I4" s="7" t="s">
        <v>77</v>
      </c>
      <c r="J4" s="7" t="s">
        <v>2</v>
      </c>
      <c r="K4" s="7" t="s">
        <v>97</v>
      </c>
      <c r="L4" s="7">
        <v>1</v>
      </c>
      <c r="M4" s="7">
        <v>1</v>
      </c>
      <c r="N4" s="7" t="s">
        <v>79</v>
      </c>
      <c r="O4" s="7" t="s">
        <v>79</v>
      </c>
      <c r="P4" s="7" t="s">
        <v>80</v>
      </c>
      <c r="Q4" s="7"/>
      <c r="R4" s="12" t="s">
        <v>98</v>
      </c>
      <c r="S4" s="14" t="s">
        <v>19</v>
      </c>
      <c r="T4" s="7"/>
      <c r="U4" s="12" t="s">
        <v>19</v>
      </c>
      <c r="V4" s="12" t="s">
        <v>98</v>
      </c>
      <c r="W4" s="14" t="s">
        <v>99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85</v>
      </c>
      <c r="AG4" t="s">
        <v>73</v>
      </c>
      <c r="AH4" t="s">
        <v>19</v>
      </c>
    </row>
    <row r="5" ht="14.25" customHeight="1" spans="1:34">
      <c r="A5" s="6" t="s">
        <v>102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103</v>
      </c>
      <c r="H5" s="7" t="s">
        <v>104</v>
      </c>
      <c r="I5" s="7" t="s">
        <v>77</v>
      </c>
      <c r="J5" s="7" t="s">
        <v>2</v>
      </c>
      <c r="K5" s="7" t="s">
        <v>105</v>
      </c>
      <c r="L5" s="7">
        <v>1</v>
      </c>
      <c r="M5" s="7">
        <v>1</v>
      </c>
      <c r="N5" s="7" t="s">
        <v>79</v>
      </c>
      <c r="O5" s="7" t="s">
        <v>79</v>
      </c>
      <c r="P5" s="7" t="s">
        <v>80</v>
      </c>
      <c r="Q5" s="7"/>
      <c r="R5" s="12" t="s">
        <v>106</v>
      </c>
      <c r="S5" s="14" t="s">
        <v>19</v>
      </c>
      <c r="T5" s="7"/>
      <c r="U5" s="12" t="s">
        <v>19</v>
      </c>
      <c r="V5" s="12" t="s">
        <v>106</v>
      </c>
      <c r="W5" s="14" t="s">
        <v>107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108</v>
      </c>
      <c r="AD5" t="s">
        <v>6</v>
      </c>
      <c r="AE5" t="s">
        <v>109</v>
      </c>
      <c r="AF5" t="s">
        <v>85</v>
      </c>
      <c r="AG5" t="s">
        <v>73</v>
      </c>
      <c r="AH5" t="s">
        <v>19</v>
      </c>
    </row>
    <row r="6" ht="14.25" customHeight="1" spans="1:34">
      <c r="A6" s="6" t="s">
        <v>110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111</v>
      </c>
      <c r="H6" s="7" t="s">
        <v>112</v>
      </c>
      <c r="I6" s="7" t="s">
        <v>77</v>
      </c>
      <c r="J6" s="7" t="s">
        <v>2</v>
      </c>
      <c r="K6" s="7" t="s">
        <v>113</v>
      </c>
      <c r="L6" s="7">
        <v>1</v>
      </c>
      <c r="M6" s="7">
        <v>1</v>
      </c>
      <c r="N6" s="7" t="s">
        <v>79</v>
      </c>
      <c r="O6" s="7" t="s">
        <v>79</v>
      </c>
      <c r="P6" s="7" t="s">
        <v>80</v>
      </c>
      <c r="Q6" s="7"/>
      <c r="R6" s="12" t="s">
        <v>114</v>
      </c>
      <c r="S6" s="14" t="s">
        <v>19</v>
      </c>
      <c r="T6" s="7"/>
      <c r="U6" s="12" t="s">
        <v>19</v>
      </c>
      <c r="V6" s="12" t="s">
        <v>114</v>
      </c>
      <c r="W6" s="14" t="s">
        <v>115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116</v>
      </c>
      <c r="AD6" t="s">
        <v>6</v>
      </c>
      <c r="AE6" t="s">
        <v>117</v>
      </c>
      <c r="AF6" t="s">
        <v>85</v>
      </c>
      <c r="AG6" t="s">
        <v>73</v>
      </c>
      <c r="AH6" t="s">
        <v>19</v>
      </c>
    </row>
    <row r="7" ht="14.25" customHeight="1" spans="1:34">
      <c r="A7" s="6" t="s">
        <v>118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119</v>
      </c>
      <c r="H7" s="7" t="s">
        <v>120</v>
      </c>
      <c r="I7" s="7" t="s">
        <v>77</v>
      </c>
      <c r="J7" s="7" t="s">
        <v>2</v>
      </c>
      <c r="K7" s="7" t="s">
        <v>121</v>
      </c>
      <c r="L7" s="7">
        <v>1</v>
      </c>
      <c r="M7" s="7">
        <v>1</v>
      </c>
      <c r="N7" s="7" t="s">
        <v>79</v>
      </c>
      <c r="O7" s="7" t="s">
        <v>79</v>
      </c>
      <c r="P7" s="7" t="s">
        <v>80</v>
      </c>
      <c r="Q7" s="7"/>
      <c r="R7" s="12" t="s">
        <v>122</v>
      </c>
      <c r="S7" s="14" t="s">
        <v>19</v>
      </c>
      <c r="T7" s="7"/>
      <c r="U7" s="12" t="s">
        <v>19</v>
      </c>
      <c r="V7" s="12" t="s">
        <v>122</v>
      </c>
      <c r="W7" s="14" t="s">
        <v>123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124</v>
      </c>
      <c r="AD7" t="s">
        <v>6</v>
      </c>
      <c r="AE7" t="s">
        <v>93</v>
      </c>
      <c r="AF7" t="s">
        <v>85</v>
      </c>
      <c r="AG7" t="s">
        <v>73</v>
      </c>
      <c r="AH7" t="s">
        <v>19</v>
      </c>
    </row>
    <row r="8" ht="14.25" customHeight="1" spans="1:34">
      <c r="A8" s="6" t="s">
        <v>125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126</v>
      </c>
      <c r="H8" s="7" t="s">
        <v>127</v>
      </c>
      <c r="I8" s="7" t="s">
        <v>77</v>
      </c>
      <c r="J8" s="7" t="s">
        <v>2</v>
      </c>
      <c r="K8" s="7" t="s">
        <v>128</v>
      </c>
      <c r="L8" s="7">
        <v>1</v>
      </c>
      <c r="M8" s="7">
        <v>1</v>
      </c>
      <c r="N8" s="7" t="s">
        <v>79</v>
      </c>
      <c r="O8" s="7" t="s">
        <v>79</v>
      </c>
      <c r="P8" s="7" t="s">
        <v>80</v>
      </c>
      <c r="Q8" s="7"/>
      <c r="R8" s="12" t="s">
        <v>129</v>
      </c>
      <c r="S8" s="14" t="s">
        <v>19</v>
      </c>
      <c r="T8" s="7"/>
      <c r="U8" s="12" t="s">
        <v>19</v>
      </c>
      <c r="V8" s="12" t="s">
        <v>129</v>
      </c>
      <c r="W8" s="14" t="s">
        <v>130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131</v>
      </c>
      <c r="AD8" t="s">
        <v>6</v>
      </c>
      <c r="AE8" t="s">
        <v>132</v>
      </c>
      <c r="AF8" t="s">
        <v>85</v>
      </c>
      <c r="AG8" t="s">
        <v>73</v>
      </c>
      <c r="AH8" t="s">
        <v>19</v>
      </c>
    </row>
    <row r="9" ht="14.25" customHeight="1" spans="1:34">
      <c r="A9" s="6" t="s">
        <v>133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134</v>
      </c>
      <c r="H9" s="7" t="s">
        <v>135</v>
      </c>
      <c r="I9" s="7" t="s">
        <v>77</v>
      </c>
      <c r="J9" s="7" t="s">
        <v>2</v>
      </c>
      <c r="K9" s="7" t="s">
        <v>136</v>
      </c>
      <c r="L9" s="7">
        <v>1</v>
      </c>
      <c r="M9" s="7">
        <v>1</v>
      </c>
      <c r="N9" s="7" t="s">
        <v>79</v>
      </c>
      <c r="O9" s="7" t="s">
        <v>79</v>
      </c>
      <c r="P9" s="7" t="s">
        <v>80</v>
      </c>
      <c r="Q9" s="7"/>
      <c r="R9" s="12" t="s">
        <v>137</v>
      </c>
      <c r="S9" s="14" t="s">
        <v>19</v>
      </c>
      <c r="T9" s="7"/>
      <c r="U9" s="12" t="s">
        <v>19</v>
      </c>
      <c r="V9" s="12" t="s">
        <v>137</v>
      </c>
      <c r="W9" s="14" t="s">
        <v>138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139</v>
      </c>
      <c r="AD9" t="s">
        <v>6</v>
      </c>
      <c r="AE9" t="s">
        <v>93</v>
      </c>
      <c r="AF9" t="s">
        <v>85</v>
      </c>
      <c r="AG9" t="s">
        <v>73</v>
      </c>
      <c r="AH9" t="s">
        <v>19</v>
      </c>
    </row>
    <row r="10" customHeight="1" spans="1:32">
      <c r="A10" s="10" t="s">
        <v>140</v>
      </c>
      <c r="B10" s="10"/>
      <c r="C10" s="10" t="s">
        <v>141</v>
      </c>
      <c r="D10" s="10"/>
      <c r="E10" s="10"/>
      <c r="F10" s="10"/>
      <c r="G10" s="10" t="s">
        <v>141</v>
      </c>
      <c r="H10" s="10" t="s">
        <v>141</v>
      </c>
      <c r="I10" s="10" t="s">
        <v>141</v>
      </c>
      <c r="J10" s="10" t="s">
        <v>141</v>
      </c>
      <c r="K10" s="10" t="s">
        <v>141</v>
      </c>
      <c r="L10" s="10" t="s">
        <v>141</v>
      </c>
      <c r="M10" s="10" t="s">
        <v>141</v>
      </c>
      <c r="N10" s="10" t="s">
        <v>141</v>
      </c>
      <c r="O10" s="10" t="s">
        <v>141</v>
      </c>
      <c r="P10" s="10" t="s">
        <v>141</v>
      </c>
      <c r="Q10" s="10"/>
      <c r="R10" s="13" t="s">
        <v>20</v>
      </c>
      <c r="S10" s="13" t="s">
        <v>19</v>
      </c>
      <c r="T10" s="10" t="s">
        <v>141</v>
      </c>
      <c r="U10" s="13"/>
      <c r="V10" s="13" t="s">
        <v>20</v>
      </c>
      <c r="W10" s="13" t="s">
        <v>21</v>
      </c>
      <c r="X10" s="13"/>
      <c r="Y10" s="13"/>
      <c r="Z10" s="13"/>
      <c r="AA10" s="10"/>
      <c r="AB10" s="13"/>
      <c r="AC10" s="10"/>
      <c r="AD10" s="10" t="s">
        <v>141</v>
      </c>
      <c r="AE10" s="10"/>
      <c r="AF10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142</v>
      </c>
      <c r="B1" s="4" t="s">
        <v>143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144</v>
      </c>
      <c r="H1" s="4" t="s">
        <v>145</v>
      </c>
      <c r="I1" s="4" t="s">
        <v>13</v>
      </c>
      <c r="J1" s="4" t="s">
        <v>17</v>
      </c>
      <c r="K1" s="4" t="s">
        <v>18</v>
      </c>
      <c r="L1" s="11" t="s">
        <v>146</v>
      </c>
      <c r="M1" s="4" t="s">
        <v>147</v>
      </c>
      <c r="N1" s="4" t="s">
        <v>148</v>
      </c>
    </row>
    <row r="2" ht="14.25" customHeight="1" spans="1:256">
      <c r="A2" s="6" t="s">
        <v>149</v>
      </c>
      <c r="B2" s="7" t="s">
        <v>150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80</v>
      </c>
      <c r="H2" s="7" t="s">
        <v>151</v>
      </c>
      <c r="I2" s="12" t="s">
        <v>22</v>
      </c>
      <c r="J2" s="12" t="s">
        <v>19</v>
      </c>
      <c r="K2" s="12" t="s">
        <v>22</v>
      </c>
      <c r="L2" s="7" t="s">
        <v>152</v>
      </c>
      <c r="M2" s="7" t="s">
        <v>153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10" t="s">
        <v>140</v>
      </c>
      <c r="B3" s="10" t="s">
        <v>141</v>
      </c>
      <c r="C3" s="10" t="s">
        <v>141</v>
      </c>
      <c r="D3" s="10" t="s">
        <v>141</v>
      </c>
      <c r="E3" s="10"/>
      <c r="F3" s="10"/>
      <c r="G3" s="10" t="s">
        <v>141</v>
      </c>
      <c r="H3" s="10" t="s">
        <v>141</v>
      </c>
      <c r="I3" s="13" t="s">
        <v>22</v>
      </c>
      <c r="J3" s="13"/>
      <c r="K3" s="13"/>
      <c r="L3" s="10"/>
      <c r="M3" s="10" t="s">
        <v>141</v>
      </c>
      <c r="N3" t="s">
        <v>141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154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C30" sqref="C3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155</v>
      </c>
    </row>
    <row r="2" ht="14.25" customHeight="1" spans="1:9">
      <c r="A2" s="6" t="s">
        <v>71</v>
      </c>
      <c r="B2" s="7" t="s">
        <v>79</v>
      </c>
      <c r="C2" s="7" t="s">
        <v>80</v>
      </c>
      <c r="D2" s="3">
        <v>145</v>
      </c>
      <c r="E2" t="str">
        <f>VLOOKUP(A2,HOP!A:L,12,0)</f>
        <v>145.00</v>
      </c>
      <c r="F2" t="str">
        <f>VLOOKUP(A2,HOP!A:C,3,0)</f>
        <v>2398656</v>
      </c>
      <c r="G2">
        <f>D2-E2</f>
        <v>0</v>
      </c>
      <c r="H2" t="str">
        <f>$H$1&amp;F2</f>
        <v>，2398656</v>
      </c>
      <c r="I2" t="str">
        <f>VLOOKUP(A2,HOP!A:T,20,0)</f>
        <v>直连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778</v>
      </c>
      <c r="E3" t="str">
        <f>VLOOKUP(A3,HOP!A:L,12,0)</f>
        <v>778.00</v>
      </c>
      <c r="F3" t="str">
        <f>VLOOKUP(A3,HOP!A:C,3,0)</f>
        <v>2397615</v>
      </c>
      <c r="G3">
        <f t="shared" ref="G3:G10" si="0">D3-E3</f>
        <v>0</v>
      </c>
      <c r="H3" t="str">
        <f t="shared" ref="H3:H10" si="1">$H$1&amp;F3</f>
        <v>，2397615</v>
      </c>
      <c r="I3" t="str">
        <f>VLOOKUP(A3,HOP!A:T,20,0)</f>
        <v>直连</v>
      </c>
    </row>
    <row r="4" ht="14.25" customHeight="1" spans="1:9">
      <c r="A4" s="6" t="s">
        <v>94</v>
      </c>
      <c r="B4" s="7" t="s">
        <v>79</v>
      </c>
      <c r="C4" s="7" t="s">
        <v>80</v>
      </c>
      <c r="D4" s="3">
        <v>147</v>
      </c>
      <c r="E4" t="str">
        <f>VLOOKUP(A4,HOP!A:L,12,0)</f>
        <v>147.00</v>
      </c>
      <c r="F4" t="str">
        <f>VLOOKUP(A4,HOP!A:C,3,0)</f>
        <v>2398655</v>
      </c>
      <c r="G4">
        <f t="shared" si="0"/>
        <v>0</v>
      </c>
      <c r="H4" t="str">
        <f t="shared" si="1"/>
        <v>，2398655</v>
      </c>
      <c r="I4" t="str">
        <f>VLOOKUP(A4,HOP!A:T,20,0)</f>
        <v>直连</v>
      </c>
    </row>
    <row r="5" ht="14.25" customHeight="1" spans="1:9">
      <c r="A5" s="6" t="s">
        <v>102</v>
      </c>
      <c r="B5" s="7" t="s">
        <v>79</v>
      </c>
      <c r="C5" s="7" t="s">
        <v>80</v>
      </c>
      <c r="D5" s="3">
        <v>99</v>
      </c>
      <c r="E5" t="str">
        <f>VLOOKUP(A5,HOP!A:L,12,0)</f>
        <v>99.00</v>
      </c>
      <c r="F5" t="str">
        <f>VLOOKUP(A5,HOP!A:C,3,0)</f>
        <v>2398738</v>
      </c>
      <c r="G5">
        <f t="shared" si="0"/>
        <v>0</v>
      </c>
      <c r="H5" t="str">
        <f t="shared" si="1"/>
        <v>，2398738</v>
      </c>
      <c r="I5" t="str">
        <f>VLOOKUP(A5,HOP!A:T,20,0)</f>
        <v>直连</v>
      </c>
    </row>
    <row r="6" ht="14.25" customHeight="1" spans="1:9">
      <c r="A6" s="6" t="s">
        <v>110</v>
      </c>
      <c r="B6" s="7" t="s">
        <v>79</v>
      </c>
      <c r="C6" s="7" t="s">
        <v>80</v>
      </c>
      <c r="D6" s="3">
        <v>79</v>
      </c>
      <c r="E6" t="str">
        <f>VLOOKUP(A6,HOP!A:L,12,0)</f>
        <v>79.00</v>
      </c>
      <c r="F6" t="str">
        <f>VLOOKUP(A6,HOP!A:C,3,0)</f>
        <v>2399140</v>
      </c>
      <c r="G6">
        <f t="shared" si="0"/>
        <v>0</v>
      </c>
      <c r="H6" t="str">
        <f t="shared" si="1"/>
        <v>，2399140</v>
      </c>
      <c r="I6" t="str">
        <f>VLOOKUP(A6,HOP!A:T,20,0)</f>
        <v>直连</v>
      </c>
    </row>
    <row r="7" ht="14.25" customHeight="1" spans="1:9">
      <c r="A7" s="6" t="s">
        <v>118</v>
      </c>
      <c r="B7" s="7" t="s">
        <v>79</v>
      </c>
      <c r="C7" s="7" t="s">
        <v>80</v>
      </c>
      <c r="D7" s="3">
        <v>241</v>
      </c>
      <c r="E7" t="str">
        <f>VLOOKUP(A7,HOP!A:L,12,0)</f>
        <v>241.00</v>
      </c>
      <c r="F7" t="str">
        <f>VLOOKUP(A7,HOP!A:C,3,0)</f>
        <v>2399355</v>
      </c>
      <c r="G7">
        <f t="shared" si="0"/>
        <v>0</v>
      </c>
      <c r="H7" t="str">
        <f t="shared" si="1"/>
        <v>，2399355</v>
      </c>
      <c r="I7" t="str">
        <f>VLOOKUP(A7,HOP!A:T,20,0)</f>
        <v>直连</v>
      </c>
    </row>
    <row r="8" ht="14.25" customHeight="1" spans="1:9">
      <c r="A8" s="6" t="s">
        <v>125</v>
      </c>
      <c r="B8" s="7" t="s">
        <v>79</v>
      </c>
      <c r="C8" s="7" t="s">
        <v>80</v>
      </c>
      <c r="D8" s="3">
        <v>344</v>
      </c>
      <c r="E8" t="str">
        <f>VLOOKUP(A8,HOP!A:L,12,0)</f>
        <v>344.00</v>
      </c>
      <c r="F8" t="str">
        <f>VLOOKUP(A8,HOP!A:C,3,0)</f>
        <v>2398827</v>
      </c>
      <c r="G8">
        <f t="shared" si="0"/>
        <v>0</v>
      </c>
      <c r="H8" t="str">
        <f t="shared" si="1"/>
        <v>，2398827</v>
      </c>
      <c r="I8" t="str">
        <f>VLOOKUP(A8,HOP!A:T,20,0)</f>
        <v>直连</v>
      </c>
    </row>
    <row r="9" ht="14.25" customHeight="1" spans="1:9">
      <c r="A9" s="6" t="s">
        <v>133</v>
      </c>
      <c r="B9" s="7" t="s">
        <v>79</v>
      </c>
      <c r="C9" s="7" t="s">
        <v>80</v>
      </c>
      <c r="D9" s="3">
        <v>179</v>
      </c>
      <c r="E9" t="str">
        <f>VLOOKUP(A9,HOP!A:L,12,0)</f>
        <v>179.00</v>
      </c>
      <c r="F9" t="str">
        <f>VLOOKUP(A9,HOP!A:C,3,0)</f>
        <v>2398576</v>
      </c>
      <c r="G9">
        <f t="shared" si="0"/>
        <v>0</v>
      </c>
      <c r="H9" t="str">
        <f t="shared" si="1"/>
        <v>，2398576</v>
      </c>
      <c r="I9" t="str">
        <f>VLOOKUP(A9,HOP!A:T,20,0)</f>
        <v>直连</v>
      </c>
    </row>
    <row r="10" spans="1:10">
      <c r="A10" s="43" t="s">
        <v>150</v>
      </c>
      <c r="D10" s="8">
        <v>-343</v>
      </c>
      <c r="E10" t="e">
        <f>VLOOKUP(A10,HOP!A:L,12,0)</f>
        <v>#N/A</v>
      </c>
      <c r="F10">
        <v>2381635</v>
      </c>
      <c r="G10" t="e">
        <f t="shared" si="0"/>
        <v>#N/A</v>
      </c>
      <c r="H10" t="str">
        <f t="shared" si="1"/>
        <v>，2381635</v>
      </c>
      <c r="I10" t="e">
        <f>VLOOKUP(A10,HOP!A:T,20,0)</f>
        <v>#N/A</v>
      </c>
      <c r="J10" t="s">
        <v>156</v>
      </c>
    </row>
    <row r="12" spans="4:4">
      <c r="D12" s="3">
        <f>SUM(D2:D11)</f>
        <v>1669</v>
      </c>
    </row>
    <row r="13" ht="14.25" spans="4:4">
      <c r="D13" s="9" t="s">
        <v>23</v>
      </c>
    </row>
    <row r="18" spans="1:3">
      <c r="A18" t="s">
        <v>157</v>
      </c>
      <c r="C18">
        <v>2012</v>
      </c>
    </row>
    <row r="19" spans="1:3">
      <c r="A19" t="s">
        <v>158</v>
      </c>
      <c r="C19">
        <v>-343</v>
      </c>
    </row>
    <row r="20" spans="1:3">
      <c r="A20" s="5" t="s">
        <v>159</v>
      </c>
      <c r="C20">
        <f>SUM(C18:C19)</f>
        <v>1669</v>
      </c>
    </row>
  </sheetData>
  <autoFilter ref="A1:I10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160</v>
      </c>
      <c r="B1" s="2" t="s">
        <v>161</v>
      </c>
      <c r="C1" s="2" t="s">
        <v>162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163</v>
      </c>
      <c r="I1" s="2" t="s">
        <v>164</v>
      </c>
      <c r="J1" s="2" t="s">
        <v>165</v>
      </c>
      <c r="K1" s="2" t="s">
        <v>166</v>
      </c>
      <c r="L1" s="2" t="s">
        <v>167</v>
      </c>
      <c r="M1" s="2" t="s">
        <v>168</v>
      </c>
      <c r="N1" s="2" t="s">
        <v>169</v>
      </c>
      <c r="O1" s="2" t="s">
        <v>170</v>
      </c>
      <c r="P1" s="2" t="s">
        <v>171</v>
      </c>
      <c r="Q1" s="2" t="s">
        <v>172</v>
      </c>
      <c r="R1" s="2" t="s">
        <v>173</v>
      </c>
      <c r="S1" s="2" t="s">
        <v>174</v>
      </c>
      <c r="T1" s="2" t="s">
        <v>175</v>
      </c>
    </row>
    <row r="2" s="1" customFormat="1" spans="1:20">
      <c r="A2" s="1" t="s">
        <v>118</v>
      </c>
      <c r="B2" s="1" t="s">
        <v>79</v>
      </c>
      <c r="C2" s="1" t="s">
        <v>176</v>
      </c>
      <c r="D2" s="1" t="s">
        <v>177</v>
      </c>
      <c r="E2" s="1" t="s">
        <v>121</v>
      </c>
      <c r="F2" s="1" t="s">
        <v>79</v>
      </c>
      <c r="G2" s="1" t="s">
        <v>80</v>
      </c>
      <c r="H2" s="1" t="s">
        <v>152</v>
      </c>
      <c r="I2" s="1" t="s">
        <v>178</v>
      </c>
      <c r="J2" s="1" t="s">
        <v>179</v>
      </c>
      <c r="K2" s="1" t="s">
        <v>178</v>
      </c>
      <c r="L2" s="1" t="s">
        <v>178</v>
      </c>
      <c r="M2" s="1" t="s">
        <v>180</v>
      </c>
      <c r="N2" s="1" t="s">
        <v>180</v>
      </c>
      <c r="O2" s="1" t="s">
        <v>181</v>
      </c>
      <c r="P2" s="1" t="s">
        <v>182</v>
      </c>
      <c r="Q2" s="1" t="s">
        <v>183</v>
      </c>
      <c r="R2" s="1" t="s">
        <v>73</v>
      </c>
      <c r="S2" s="1" t="s">
        <v>184</v>
      </c>
      <c r="T2" s="1" t="s">
        <v>185</v>
      </c>
    </row>
    <row r="3" s="1" customFormat="1" spans="1:20">
      <c r="A3" s="1" t="s">
        <v>110</v>
      </c>
      <c r="B3" s="1" t="s">
        <v>79</v>
      </c>
      <c r="C3" s="1" t="s">
        <v>186</v>
      </c>
      <c r="D3" s="1" t="s">
        <v>112</v>
      </c>
      <c r="E3" s="1" t="s">
        <v>113</v>
      </c>
      <c r="F3" s="1" t="s">
        <v>79</v>
      </c>
      <c r="G3" s="1" t="s">
        <v>80</v>
      </c>
      <c r="H3" s="1" t="s">
        <v>152</v>
      </c>
      <c r="I3" s="1" t="s">
        <v>187</v>
      </c>
      <c r="J3" s="1" t="s">
        <v>179</v>
      </c>
      <c r="K3" s="1" t="s">
        <v>187</v>
      </c>
      <c r="L3" s="1" t="s">
        <v>187</v>
      </c>
      <c r="M3" s="1" t="s">
        <v>180</v>
      </c>
      <c r="N3" s="1" t="s">
        <v>180</v>
      </c>
      <c r="O3" s="1" t="s">
        <v>181</v>
      </c>
      <c r="P3" s="1" t="s">
        <v>182</v>
      </c>
      <c r="Q3" s="1" t="s">
        <v>188</v>
      </c>
      <c r="R3" s="1" t="s">
        <v>73</v>
      </c>
      <c r="S3" s="1" t="s">
        <v>184</v>
      </c>
      <c r="T3" s="1" t="s">
        <v>185</v>
      </c>
    </row>
    <row r="4" s="1" customFormat="1" spans="1:20">
      <c r="A4" s="1" t="s">
        <v>125</v>
      </c>
      <c r="B4" s="1" t="s">
        <v>79</v>
      </c>
      <c r="C4" s="1" t="s">
        <v>189</v>
      </c>
      <c r="D4" s="1" t="s">
        <v>127</v>
      </c>
      <c r="E4" s="1" t="s">
        <v>128</v>
      </c>
      <c r="F4" s="1" t="s">
        <v>79</v>
      </c>
      <c r="G4" s="1" t="s">
        <v>80</v>
      </c>
      <c r="H4" s="1" t="s">
        <v>152</v>
      </c>
      <c r="I4" s="1" t="s">
        <v>190</v>
      </c>
      <c r="J4" s="1" t="s">
        <v>179</v>
      </c>
      <c r="K4" s="1" t="s">
        <v>190</v>
      </c>
      <c r="L4" s="1" t="s">
        <v>190</v>
      </c>
      <c r="M4" s="1" t="s">
        <v>180</v>
      </c>
      <c r="N4" s="1" t="s">
        <v>180</v>
      </c>
      <c r="O4" s="1" t="s">
        <v>181</v>
      </c>
      <c r="P4" s="1" t="s">
        <v>182</v>
      </c>
      <c r="Q4" s="1" t="s">
        <v>191</v>
      </c>
      <c r="R4" s="1" t="s">
        <v>73</v>
      </c>
      <c r="S4" s="1" t="s">
        <v>184</v>
      </c>
      <c r="T4" s="1" t="s">
        <v>185</v>
      </c>
    </row>
    <row r="5" s="1" customFormat="1" spans="1:20">
      <c r="A5" s="1" t="s">
        <v>102</v>
      </c>
      <c r="B5" s="1" t="s">
        <v>79</v>
      </c>
      <c r="C5" s="1" t="s">
        <v>192</v>
      </c>
      <c r="D5" s="1" t="s">
        <v>193</v>
      </c>
      <c r="E5" s="1" t="s">
        <v>105</v>
      </c>
      <c r="F5" s="1" t="s">
        <v>79</v>
      </c>
      <c r="G5" s="1" t="s">
        <v>80</v>
      </c>
      <c r="H5" s="1" t="s">
        <v>152</v>
      </c>
      <c r="I5" s="1" t="s">
        <v>194</v>
      </c>
      <c r="J5" s="1" t="s">
        <v>179</v>
      </c>
      <c r="K5" s="1" t="s">
        <v>194</v>
      </c>
      <c r="L5" s="1" t="s">
        <v>194</v>
      </c>
      <c r="M5" s="1" t="s">
        <v>180</v>
      </c>
      <c r="N5" s="1" t="s">
        <v>180</v>
      </c>
      <c r="O5" s="1" t="s">
        <v>181</v>
      </c>
      <c r="P5" s="1" t="s">
        <v>182</v>
      </c>
      <c r="Q5" s="1" t="s">
        <v>195</v>
      </c>
      <c r="R5" s="1" t="s">
        <v>73</v>
      </c>
      <c r="S5" s="1" t="s">
        <v>184</v>
      </c>
      <c r="T5" s="1" t="s">
        <v>185</v>
      </c>
    </row>
    <row r="6" s="1" customFormat="1" spans="1:20">
      <c r="A6" s="1" t="s">
        <v>71</v>
      </c>
      <c r="B6" s="1" t="s">
        <v>79</v>
      </c>
      <c r="C6" s="1" t="s">
        <v>196</v>
      </c>
      <c r="D6" s="1" t="s">
        <v>197</v>
      </c>
      <c r="E6" s="1" t="s">
        <v>78</v>
      </c>
      <c r="F6" s="1" t="s">
        <v>79</v>
      </c>
      <c r="G6" s="1" t="s">
        <v>80</v>
      </c>
      <c r="H6" s="1" t="s">
        <v>152</v>
      </c>
      <c r="I6" s="1" t="s">
        <v>198</v>
      </c>
      <c r="J6" s="1" t="s">
        <v>179</v>
      </c>
      <c r="K6" s="1" t="s">
        <v>198</v>
      </c>
      <c r="L6" s="1" t="s">
        <v>198</v>
      </c>
      <c r="M6" s="1" t="s">
        <v>180</v>
      </c>
      <c r="N6" s="1" t="s">
        <v>180</v>
      </c>
      <c r="O6" s="1" t="s">
        <v>181</v>
      </c>
      <c r="P6" s="1" t="s">
        <v>182</v>
      </c>
      <c r="Q6" s="1" t="s">
        <v>199</v>
      </c>
      <c r="R6" s="1" t="s">
        <v>73</v>
      </c>
      <c r="S6" s="1" t="s">
        <v>184</v>
      </c>
      <c r="T6" s="1" t="s">
        <v>185</v>
      </c>
    </row>
    <row r="7" s="1" customFormat="1" spans="1:20">
      <c r="A7" s="1" t="s">
        <v>94</v>
      </c>
      <c r="B7" s="1" t="s">
        <v>79</v>
      </c>
      <c r="C7" s="1" t="s">
        <v>200</v>
      </c>
      <c r="D7" s="1" t="s">
        <v>96</v>
      </c>
      <c r="E7" s="1" t="s">
        <v>97</v>
      </c>
      <c r="F7" s="1" t="s">
        <v>79</v>
      </c>
      <c r="G7" s="1" t="s">
        <v>80</v>
      </c>
      <c r="H7" s="1" t="s">
        <v>152</v>
      </c>
      <c r="I7" s="1" t="s">
        <v>201</v>
      </c>
      <c r="J7" s="1" t="s">
        <v>179</v>
      </c>
      <c r="K7" s="1" t="s">
        <v>201</v>
      </c>
      <c r="L7" s="1" t="s">
        <v>201</v>
      </c>
      <c r="M7" s="1" t="s">
        <v>180</v>
      </c>
      <c r="N7" s="1" t="s">
        <v>180</v>
      </c>
      <c r="O7" s="1" t="s">
        <v>181</v>
      </c>
      <c r="P7" s="1" t="s">
        <v>182</v>
      </c>
      <c r="Q7" s="1" t="s">
        <v>202</v>
      </c>
      <c r="R7" s="1" t="s">
        <v>73</v>
      </c>
      <c r="S7" s="1" t="s">
        <v>184</v>
      </c>
      <c r="T7" s="1" t="s">
        <v>185</v>
      </c>
    </row>
    <row r="8" s="1" customFormat="1" spans="1:20">
      <c r="A8" s="1" t="s">
        <v>133</v>
      </c>
      <c r="B8" s="1" t="s">
        <v>79</v>
      </c>
      <c r="C8" s="1" t="s">
        <v>203</v>
      </c>
      <c r="D8" s="1" t="s">
        <v>135</v>
      </c>
      <c r="E8" s="1" t="s">
        <v>136</v>
      </c>
      <c r="F8" s="1" t="s">
        <v>79</v>
      </c>
      <c r="G8" s="1" t="s">
        <v>80</v>
      </c>
      <c r="H8" s="1" t="s">
        <v>152</v>
      </c>
      <c r="I8" s="1" t="s">
        <v>204</v>
      </c>
      <c r="J8" s="1" t="s">
        <v>179</v>
      </c>
      <c r="K8" s="1" t="s">
        <v>204</v>
      </c>
      <c r="L8" s="1" t="s">
        <v>204</v>
      </c>
      <c r="M8" s="1" t="s">
        <v>180</v>
      </c>
      <c r="N8" s="1" t="s">
        <v>180</v>
      </c>
      <c r="O8" s="1" t="s">
        <v>181</v>
      </c>
      <c r="P8" s="1" t="s">
        <v>182</v>
      </c>
      <c r="Q8" s="1" t="s">
        <v>205</v>
      </c>
      <c r="R8" s="1" t="s">
        <v>73</v>
      </c>
      <c r="S8" s="1" t="s">
        <v>184</v>
      </c>
      <c r="T8" s="1" t="s">
        <v>185</v>
      </c>
    </row>
    <row r="9" s="1" customFormat="1" spans="1:20">
      <c r="A9" s="1" t="s">
        <v>86</v>
      </c>
      <c r="B9" s="1" t="s">
        <v>79</v>
      </c>
      <c r="C9" s="1" t="s">
        <v>206</v>
      </c>
      <c r="D9" s="1" t="s">
        <v>88</v>
      </c>
      <c r="E9" s="1" t="s">
        <v>207</v>
      </c>
      <c r="F9" s="1" t="s">
        <v>79</v>
      </c>
      <c r="G9" s="1" t="s">
        <v>80</v>
      </c>
      <c r="H9" s="1" t="s">
        <v>152</v>
      </c>
      <c r="I9" s="1" t="s">
        <v>208</v>
      </c>
      <c r="J9" s="1" t="s">
        <v>179</v>
      </c>
      <c r="K9" s="1" t="s">
        <v>208</v>
      </c>
      <c r="L9" s="1" t="s">
        <v>208</v>
      </c>
      <c r="M9" s="1" t="s">
        <v>180</v>
      </c>
      <c r="N9" s="1" t="s">
        <v>180</v>
      </c>
      <c r="O9" s="1" t="s">
        <v>181</v>
      </c>
      <c r="P9" s="1" t="s">
        <v>182</v>
      </c>
      <c r="Q9" s="1" t="s">
        <v>209</v>
      </c>
      <c r="R9" s="1" t="s">
        <v>73</v>
      </c>
      <c r="S9" s="1" t="s">
        <v>184</v>
      </c>
      <c r="T9" s="1" t="s">
        <v>185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2022-01-20T03:14:05Z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C381418C26A043D1A7EB0D2F26EBF4BC</vt:lpwstr>
  </property>
</Properties>
</file>