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1"/>
  </bookViews>
  <sheets>
    <sheet name="billdetail" sheetId="1" r:id="rId1"/>
    <sheet name="对账" sheetId="2" r:id="rId2"/>
    <sheet name="HOP" sheetId="3" r:id="rId3"/>
  </sheets>
  <definedNames>
    <definedName name="_xlnm._FilterDatabase" localSheetId="1" hidden="1">对账!$A$1:$I$37</definedName>
  </definedNames>
  <calcPr calcId="144525" concurrentCalc="0"/>
</workbook>
</file>

<file path=xl/sharedStrings.xml><?xml version="1.0" encoding="utf-8"?>
<sst xmlns="http://schemas.openxmlformats.org/spreadsheetml/2006/main" count="1290" uniqueCount="278">
  <si>
    <t>同程旅行对账单
(账期：20220110-20220116)</t>
  </si>
  <si>
    <t>应付房费总金额</t>
  </si>
  <si>
    <t>应付罚金总金额</t>
  </si>
  <si>
    <t>调整项</t>
  </si>
  <si>
    <t>币种</t>
  </si>
  <si>
    <t>应付合计</t>
  </si>
  <si>
    <t>10334.29</t>
  </si>
  <si>
    <t>0.00</t>
  </si>
  <si>
    <t>CNY</t>
  </si>
  <si>
    <t>东莞稻香喜舍酒店</t>
  </si>
  <si>
    <t/>
  </si>
  <si>
    <t>小计:322.00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</si>
  <si>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</si>
  <si>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</si>
  <si>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</si>
  <si>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</si>
  <si>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</si>
  <si>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</si>
  <si>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</si>
  <si>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</si>
  <si>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</si>
  <si>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</si>
  <si>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1285835575</t>
  </si>
  <si>
    <t>崔栋</t>
  </si>
  <si>
    <t>标准单人房</t>
  </si>
  <si>
    <t>2022/01/09</t>
  </si>
  <si>
    <t>2022/01/10</t>
  </si>
  <si>
    <t>1.00</t>
  </si>
  <si>
    <t>322.00</t>
  </si>
  <si>
    <t>贵阳溪山里酒店</t>
  </si>
  <si>
    <t>小计:405.00</t>
  </si>
  <si>
    <t>1287926143</t>
  </si>
  <si>
    <t>176965</t>
  </si>
  <si>
    <t>何雪晓</t>
  </si>
  <si>
    <t>高级精致房</t>
  </si>
  <si>
    <t>2022/01/11</t>
  </si>
  <si>
    <t>2022/01/12</t>
  </si>
  <si>
    <t>405.00</t>
  </si>
  <si>
    <t>维也纳国际酒店(肇庆七星岩星湖景区店)</t>
  </si>
  <si>
    <t>小计:295.00</t>
  </si>
  <si>
    <t>1285512898</t>
  </si>
  <si>
    <t>彭少衍</t>
  </si>
  <si>
    <t>湖景大床房</t>
  </si>
  <si>
    <t>295.00</t>
  </si>
  <si>
    <t>皇后山高山木屋茶汤泉酒店</t>
  </si>
  <si>
    <t>小计:520.00</t>
  </si>
  <si>
    <t>1291662839</t>
  </si>
  <si>
    <t>刘进华</t>
  </si>
  <si>
    <t>皇后豪华榻榻米三人房</t>
  </si>
  <si>
    <t>2022/01/15</t>
  </si>
  <si>
    <t>2022/01/16</t>
  </si>
  <si>
    <t>520.00</t>
  </si>
  <si>
    <t>仰云三生纪公寓(广州动物园黄花岗地铁站店)</t>
  </si>
  <si>
    <t>小计:681.32</t>
  </si>
  <si>
    <t>1285911318</t>
  </si>
  <si>
    <t>崔嘉怡</t>
  </si>
  <si>
    <t>经典雅逸大床房</t>
  </si>
  <si>
    <t>192.81</t>
  </si>
  <si>
    <t>1285977601</t>
  </si>
  <si>
    <t>朱桥森</t>
  </si>
  <si>
    <t>素逸大床房</t>
  </si>
  <si>
    <t>158.91</t>
  </si>
  <si>
    <t>1289160427</t>
  </si>
  <si>
    <t>唐家豪</t>
  </si>
  <si>
    <t>2022/01/14</t>
  </si>
  <si>
    <t>2.00</t>
  </si>
  <si>
    <t>329.60</t>
  </si>
  <si>
    <t>椰风金隆酒店(琼海银海路旗舰店)</t>
  </si>
  <si>
    <t>小计:490.00</t>
  </si>
  <si>
    <t>1288143194</t>
  </si>
  <si>
    <t>符蕾</t>
  </si>
  <si>
    <t>豪华大床房</t>
  </si>
  <si>
    <t>245.00</t>
  </si>
  <si>
    <t>符忠芳</t>
  </si>
  <si>
    <t>英德石头酒店</t>
  </si>
  <si>
    <t>小计:4212.97</t>
  </si>
  <si>
    <t>1284878356</t>
  </si>
  <si>
    <t>李敬祖</t>
  </si>
  <si>
    <t>229.00</t>
  </si>
  <si>
    <t>1286679693</t>
  </si>
  <si>
    <t>唐金</t>
  </si>
  <si>
    <t>独栋私家泡池大床房</t>
  </si>
  <si>
    <t>370.81</t>
  </si>
  <si>
    <t>1288868570</t>
  </si>
  <si>
    <t>陆国开</t>
  </si>
  <si>
    <t>湖景双人房</t>
  </si>
  <si>
    <t>2022/01/13</t>
  </si>
  <si>
    <t>215.10</t>
  </si>
  <si>
    <t>1286971789</t>
  </si>
  <si>
    <t>韩绮薇</t>
  </si>
  <si>
    <t>1289027486</t>
  </si>
  <si>
    <t>许燕为</t>
  </si>
  <si>
    <t>222.28</t>
  </si>
  <si>
    <t>1290194799</t>
  </si>
  <si>
    <t>陈景贤</t>
  </si>
  <si>
    <t>独栋私家泡池双床房</t>
  </si>
  <si>
    <t>383.17</t>
  </si>
  <si>
    <t>1292220248</t>
  </si>
  <si>
    <t>罗慰庭</t>
  </si>
  <si>
    <t>园景双人房</t>
  </si>
  <si>
    <t>罗湘芝</t>
  </si>
  <si>
    <t>1292391876</t>
  </si>
  <si>
    <t>伍海燕</t>
  </si>
  <si>
    <t>霍伟强</t>
  </si>
  <si>
    <t>1292470026</t>
  </si>
  <si>
    <t>沈鸿鹰</t>
  </si>
  <si>
    <t>1292598942</t>
  </si>
  <si>
    <t>贺光春</t>
  </si>
  <si>
    <t>邬小刚</t>
  </si>
  <si>
    <t>广州知祥酒店公寓</t>
  </si>
  <si>
    <t>小计:1231.00</t>
  </si>
  <si>
    <t>1286874509</t>
  </si>
  <si>
    <t>周土根</t>
  </si>
  <si>
    <t>标准双床房</t>
  </si>
  <si>
    <t>156.00</t>
  </si>
  <si>
    <t>1286919783</t>
  </si>
  <si>
    <t>朱孟志</t>
  </si>
  <si>
    <t>标准大床房</t>
  </si>
  <si>
    <t>149.00</t>
  </si>
  <si>
    <t>1288051962</t>
  </si>
  <si>
    <t>何春恒</t>
  </si>
  <si>
    <t>151.00</t>
  </si>
  <si>
    <t>1288065124</t>
  </si>
  <si>
    <t>刘新</t>
  </si>
  <si>
    <t>171.00</t>
  </si>
  <si>
    <t>1288927482</t>
  </si>
  <si>
    <t>夏梦凡</t>
  </si>
  <si>
    <t>1289092877</t>
  </si>
  <si>
    <t>郑邦武</t>
  </si>
  <si>
    <t>1289954942</t>
  </si>
  <si>
    <t>苏松</t>
  </si>
  <si>
    <t>1290110518</t>
  </si>
  <si>
    <t>王张武</t>
  </si>
  <si>
    <t>舟山新海景大酒店</t>
  </si>
  <si>
    <t>小计:453.00</t>
  </si>
  <si>
    <t>1285206786</t>
  </si>
  <si>
    <t>宋希平</t>
  </si>
  <si>
    <t>商务双床房</t>
  </si>
  <si>
    <t>1289938818</t>
  </si>
  <si>
    <t>梅梅</t>
  </si>
  <si>
    <t>1292267541</t>
  </si>
  <si>
    <t>张小勤</t>
  </si>
  <si>
    <t>长沙金麓郁锦香酒店</t>
  </si>
  <si>
    <t>小计:796.00</t>
  </si>
  <si>
    <t>1286648055</t>
  </si>
  <si>
    <t>220110100006</t>
  </si>
  <si>
    <t>杨大洲</t>
  </si>
  <si>
    <t>278.00</t>
  </si>
  <si>
    <t>1292335170</t>
  </si>
  <si>
    <t>姜利群</t>
  </si>
  <si>
    <t>259.00</t>
  </si>
  <si>
    <t>1292356672</t>
  </si>
  <si>
    <t>220115100067</t>
  </si>
  <si>
    <t>欧灿波</t>
  </si>
  <si>
    <t>七彩丹霞七彩宾馆</t>
  </si>
  <si>
    <t>小计:228.00</t>
  </si>
  <si>
    <t>1292299988</t>
  </si>
  <si>
    <t>张玉静</t>
  </si>
  <si>
    <t>特惠标间</t>
  </si>
  <si>
    <t>228.00</t>
  </si>
  <si>
    <t>格林豪泰酒店(东至丽山秀水店)</t>
  </si>
  <si>
    <t>小计:700.00</t>
  </si>
  <si>
    <t>1287878348</t>
  </si>
  <si>
    <t>方强</t>
  </si>
  <si>
    <t>1.8m商务大床房</t>
  </si>
  <si>
    <t>3.00</t>
  </si>
  <si>
    <t>420.00</t>
  </si>
  <si>
    <t>1290128559</t>
  </si>
  <si>
    <t>汤昌社</t>
  </si>
  <si>
    <t>140.00</t>
  </si>
  <si>
    <t>1290159070</t>
  </si>
  <si>
    <t>刘中强</t>
  </si>
  <si>
    <t>，</t>
  </si>
  <si>
    <t>202201111718240020</t>
  </si>
  <si>
    <t>202201092257270022</t>
  </si>
  <si>
    <t>202201100810380020</t>
  </si>
  <si>
    <t>202201121838100020</t>
  </si>
  <si>
    <t>202201101900250022</t>
  </si>
  <si>
    <t>202201101947050022</t>
  </si>
  <si>
    <t>202201111928420020</t>
  </si>
  <si>
    <t>202201111945330020</t>
  </si>
  <si>
    <t>202201121344200021</t>
  </si>
  <si>
    <t>202201121712310020</t>
  </si>
  <si>
    <t>202201131111040022</t>
  </si>
  <si>
    <t>202201131431310025</t>
  </si>
  <si>
    <t xml:space="preserve">A220121112945481 </t>
  </si>
  <si>
    <t>房集：i220121112436 2317.32元</t>
  </si>
  <si>
    <t>总计：10334.29元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</si>
  <si>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</si>
  <si>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</si>
  <si>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</si>
  <si>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</si>
  <si>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</si>
  <si>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</si>
  <si>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</si>
  <si>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</si>
  <si>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</si>
  <si>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</si>
  <si>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</si>
  <si>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</si>
  <si>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</si>
  <si>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</si>
  <si>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</si>
  <si>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</si>
  <si>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</si>
  <si>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</si>
  <si>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2022-01-15</t>
  </si>
  <si>
    <t>2392983</t>
  </si>
  <si>
    <t>英德英石园石头酒店</t>
  </si>
  <si>
    <t>贺光春,邬小刚</t>
  </si>
  <si>
    <t>2022-01-16</t>
  </si>
  <si>
    <t>退房日周结</t>
  </si>
  <si>
    <t>444.56</t>
  </si>
  <si>
    <t>RMB</t>
  </si>
  <si>
    <t>0</t>
  </si>
  <si>
    <t>同程艺龙国内酒店EBK</t>
  </si>
  <si>
    <t>2022-01-15 18:38:36</t>
  </si>
  <si>
    <t>否</t>
  </si>
  <si>
    <t>广州汇登信息科技有限公司</t>
  </si>
  <si>
    <t>直采</t>
  </si>
  <si>
    <t>2392639</t>
  </si>
  <si>
    <t>2022-01-15 16:01:02</t>
  </si>
  <si>
    <t>2392471</t>
  </si>
  <si>
    <t>伍海燕,霍伟强</t>
  </si>
  <si>
    <t>766.34</t>
  </si>
  <si>
    <t>2022-01-15 14:43:50</t>
  </si>
  <si>
    <t>2392383</t>
  </si>
  <si>
    <t>2022-01-15 13:38:21</t>
  </si>
  <si>
    <t>2392343</t>
  </si>
  <si>
    <t>2022-01-15 13:26:07</t>
  </si>
  <si>
    <t>2392229</t>
  </si>
  <si>
    <t>2022-01-15 12:26:04</t>
  </si>
  <si>
    <t>2392133</t>
  </si>
  <si>
    <t>2022-01-15 12:11:29</t>
  </si>
  <si>
    <t>2392015</t>
  </si>
  <si>
    <t>罗慰庭,罗湘芝</t>
  </si>
  <si>
    <t>2022-01-15 10:45:47</t>
  </si>
  <si>
    <t>2022-01-14</t>
  </si>
  <si>
    <t>2391562</t>
  </si>
  <si>
    <t>2022-01-15 09:45:14</t>
  </si>
  <si>
    <t>2022-01-13</t>
  </si>
  <si>
    <t>2388255</t>
  </si>
  <si>
    <t>陈景贤,陈景贤</t>
  </si>
  <si>
    <t>2022-01-13 16:22:11</t>
  </si>
  <si>
    <t>2388168</t>
  </si>
  <si>
    <t>2022-01-13 15:31:10</t>
  </si>
  <si>
    <t>2388105</t>
  </si>
  <si>
    <t>2022-01-13 14:50:45</t>
  </si>
  <si>
    <t>2387712</t>
  </si>
  <si>
    <t>2022-01-13 10:55:40</t>
  </si>
  <si>
    <t>2022-01-12</t>
  </si>
  <si>
    <t>2386122</t>
  </si>
  <si>
    <t>2022-01-12 15:58:11</t>
  </si>
  <si>
    <t>2385700</t>
  </si>
  <si>
    <t>2022-01-12 12:41:43</t>
  </si>
  <si>
    <t>2022-01-11</t>
  </si>
  <si>
    <t>2384752</t>
  </si>
  <si>
    <t>符蕾,符忠芳</t>
  </si>
  <si>
    <t>490.00</t>
  </si>
  <si>
    <t>2022-01-11 21:31:08</t>
  </si>
  <si>
    <t>2383797</t>
  </si>
  <si>
    <t>2022-01-11 15:56:12</t>
  </si>
  <si>
    <t>2022-01-10</t>
  </si>
  <si>
    <t>2382503</t>
  </si>
  <si>
    <t>2022-01-10 21:00:20</t>
  </si>
  <si>
    <t>2381758</t>
  </si>
  <si>
    <t>2022-01-10 15:00:27</t>
  </si>
  <si>
    <t>2381709</t>
  </si>
  <si>
    <t>2022-01-10 14:27:16</t>
  </si>
  <si>
    <t>2022-01-09</t>
  </si>
  <si>
    <t>2380922</t>
  </si>
  <si>
    <t>2022-01-09 21:13:34</t>
  </si>
  <si>
    <t>2380343</t>
  </si>
  <si>
    <t>2022-01-09 14:36:39</t>
  </si>
  <si>
    <t>2379953</t>
  </si>
  <si>
    <t>2022-01-09 08:27:04</t>
  </si>
  <si>
    <t>2379948</t>
  </si>
  <si>
    <t>2022-01-09 08:09:49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</si>
</sst>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15" borderId="7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20" fillId="14" borderId="3" applyNumberFormat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176" fontId="0" fillId="0" borderId="0" xfId="0" applyNumberFormat="1"/>
    <xf numFmtId="0" fontId="3" fillId="0" borderId="0" xfId="0" applyFont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73"/>
  <sheetViews>
    <sheetView workbookViewId="0">
      <selection activeCell="F6" sqref="F6"/>
    </sheetView>
  </sheetViews>
  <sheetFormatPr defaultColWidth="11" defaultRowHeight="14.25"/>
  <sheetData>
    <row r="1" ht="39" spans="2:2">
      <c r="B1" s="7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7</v>
      </c>
      <c r="E6" s="5" t="s">
        <v>8</v>
      </c>
      <c r="F6" s="5" t="s">
        <v>6</v>
      </c>
    </row>
    <row r="9" spans="2:12">
      <c r="B9" s="3" t="s">
        <v>9</v>
      </c>
      <c r="C9" s="3" t="s">
        <v>10</v>
      </c>
      <c r="D9" s="3" t="s">
        <v>10</v>
      </c>
      <c r="E9" s="3" t="s">
        <v>10</v>
      </c>
      <c r="F9" s="3" t="s">
        <v>11</v>
      </c>
      <c r="G9" s="3" t="s">
        <v>10</v>
      </c>
      <c r="H9" s="3" t="s">
        <v>10</v>
      </c>
      <c r="I9" s="3" t="s">
        <v>10</v>
      </c>
      <c r="J9" s="3" t="s">
        <v>10</v>
      </c>
      <c r="K9" s="3" t="s">
        <v>10</v>
      </c>
      <c r="L9" s="3" t="s">
        <v>10</v>
      </c>
    </row>
    <row r="10" spans="2:11">
      <c r="B10" s="3" t="s">
        <v>12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  <c r="J10" s="3" t="s">
        <v>4</v>
      </c>
      <c r="K10" s="3" t="s">
        <v>20</v>
      </c>
    </row>
    <row r="11" spans="2:11">
      <c r="B11" t="s">
        <v>21</v>
      </c>
      <c r="C11" t="s">
        <v>22</v>
      </c>
      <c r="D11" t="s">
        <v>10</v>
      </c>
      <c r="E11" t="s">
        <v>23</v>
      </c>
      <c r="F11" t="s">
        <v>24</v>
      </c>
      <c r="G11" t="s">
        <v>25</v>
      </c>
      <c r="H11" t="s">
        <v>26</v>
      </c>
      <c r="I11" t="s">
        <v>27</v>
      </c>
      <c r="J11" t="s">
        <v>8</v>
      </c>
      <c r="K11" t="s">
        <v>28</v>
      </c>
    </row>
    <row r="12" spans="2:12">
      <c r="B12" s="3" t="s">
        <v>29</v>
      </c>
      <c r="C12" s="3" t="s">
        <v>10</v>
      </c>
      <c r="D12" s="3" t="s">
        <v>10</v>
      </c>
      <c r="E12" s="3" t="s">
        <v>10</v>
      </c>
      <c r="F12" s="3" t="s">
        <v>30</v>
      </c>
      <c r="G12" s="3" t="s">
        <v>10</v>
      </c>
      <c r="H12" s="3" t="s">
        <v>10</v>
      </c>
      <c r="I12" s="3" t="s">
        <v>10</v>
      </c>
      <c r="J12" s="3" t="s">
        <v>10</v>
      </c>
      <c r="K12" s="3" t="s">
        <v>10</v>
      </c>
      <c r="L12" s="3" t="s">
        <v>10</v>
      </c>
    </row>
    <row r="13" spans="2:11">
      <c r="B13" s="3" t="s">
        <v>12</v>
      </c>
      <c r="C13" s="3" t="s">
        <v>13</v>
      </c>
      <c r="D13" s="3" t="s">
        <v>14</v>
      </c>
      <c r="E13" s="3" t="s">
        <v>15</v>
      </c>
      <c r="F13" s="3" t="s">
        <v>16</v>
      </c>
      <c r="G13" s="3" t="s">
        <v>17</v>
      </c>
      <c r="H13" s="3" t="s">
        <v>18</v>
      </c>
      <c r="I13" s="3" t="s">
        <v>19</v>
      </c>
      <c r="J13" s="3" t="s">
        <v>4</v>
      </c>
      <c r="K13" s="3" t="s">
        <v>20</v>
      </c>
    </row>
    <row r="14" spans="2:11">
      <c r="B14" t="s">
        <v>21</v>
      </c>
      <c r="C14" t="s">
        <v>31</v>
      </c>
      <c r="D14" t="s">
        <v>32</v>
      </c>
      <c r="E14" t="s">
        <v>33</v>
      </c>
      <c r="F14" t="s">
        <v>34</v>
      </c>
      <c r="G14" t="s">
        <v>35</v>
      </c>
      <c r="H14" t="s">
        <v>36</v>
      </c>
      <c r="I14" t="s">
        <v>27</v>
      </c>
      <c r="J14" t="s">
        <v>8</v>
      </c>
      <c r="K14" t="s">
        <v>37</v>
      </c>
    </row>
    <row r="15" spans="2:12">
      <c r="B15" s="3" t="s">
        <v>38</v>
      </c>
      <c r="C15" s="3" t="s">
        <v>10</v>
      </c>
      <c r="D15" s="3" t="s">
        <v>10</v>
      </c>
      <c r="E15" s="3" t="s">
        <v>10</v>
      </c>
      <c r="F15" s="3" t="s">
        <v>39</v>
      </c>
      <c r="G15" s="3" t="s">
        <v>10</v>
      </c>
      <c r="H15" s="3" t="s">
        <v>10</v>
      </c>
      <c r="I15" s="3" t="s">
        <v>10</v>
      </c>
      <c r="J15" s="3" t="s">
        <v>10</v>
      </c>
      <c r="K15" s="3" t="s">
        <v>10</v>
      </c>
      <c r="L15" s="3" t="s">
        <v>10</v>
      </c>
    </row>
    <row r="16" spans="2:11">
      <c r="B16" s="3" t="s">
        <v>12</v>
      </c>
      <c r="C16" s="3" t="s">
        <v>13</v>
      </c>
      <c r="D16" s="3" t="s">
        <v>14</v>
      </c>
      <c r="E16" s="3" t="s">
        <v>15</v>
      </c>
      <c r="F16" s="3" t="s">
        <v>16</v>
      </c>
      <c r="G16" s="3" t="s">
        <v>17</v>
      </c>
      <c r="H16" s="3" t="s">
        <v>18</v>
      </c>
      <c r="I16" s="3" t="s">
        <v>19</v>
      </c>
      <c r="J16" s="3" t="s">
        <v>4</v>
      </c>
      <c r="K16" s="3" t="s">
        <v>20</v>
      </c>
    </row>
    <row r="17" spans="2:11">
      <c r="B17" t="s">
        <v>21</v>
      </c>
      <c r="C17" t="s">
        <v>40</v>
      </c>
      <c r="D17" t="s">
        <v>10</v>
      </c>
      <c r="E17" t="s">
        <v>41</v>
      </c>
      <c r="F17" t="s">
        <v>42</v>
      </c>
      <c r="G17" t="s">
        <v>25</v>
      </c>
      <c r="H17" t="s">
        <v>26</v>
      </c>
      <c r="I17" t="s">
        <v>27</v>
      </c>
      <c r="J17" t="s">
        <v>8</v>
      </c>
      <c r="K17" t="s">
        <v>43</v>
      </c>
    </row>
    <row r="18" spans="2:12">
      <c r="B18" s="3" t="s">
        <v>44</v>
      </c>
      <c r="C18" s="3" t="s">
        <v>10</v>
      </c>
      <c r="D18" s="3" t="s">
        <v>10</v>
      </c>
      <c r="E18" s="3" t="s">
        <v>10</v>
      </c>
      <c r="F18" s="3" t="s">
        <v>45</v>
      </c>
      <c r="G18" s="3" t="s">
        <v>10</v>
      </c>
      <c r="H18" s="3" t="s">
        <v>10</v>
      </c>
      <c r="I18" s="3" t="s">
        <v>10</v>
      </c>
      <c r="J18" s="3" t="s">
        <v>10</v>
      </c>
      <c r="K18" s="3" t="s">
        <v>10</v>
      </c>
      <c r="L18" s="3" t="s">
        <v>10</v>
      </c>
    </row>
    <row r="19" spans="2:11">
      <c r="B19" s="3" t="s">
        <v>12</v>
      </c>
      <c r="C19" s="3" t="s">
        <v>13</v>
      </c>
      <c r="D19" s="3" t="s">
        <v>14</v>
      </c>
      <c r="E19" s="3" t="s">
        <v>15</v>
      </c>
      <c r="F19" s="3" t="s">
        <v>16</v>
      </c>
      <c r="G19" s="3" t="s">
        <v>17</v>
      </c>
      <c r="H19" s="3" t="s">
        <v>18</v>
      </c>
      <c r="I19" s="3" t="s">
        <v>19</v>
      </c>
      <c r="J19" s="3" t="s">
        <v>4</v>
      </c>
      <c r="K19" s="3" t="s">
        <v>20</v>
      </c>
    </row>
    <row r="20" spans="2:11">
      <c r="B20" t="s">
        <v>21</v>
      </c>
      <c r="C20" t="s">
        <v>46</v>
      </c>
      <c r="D20" t="s">
        <v>10</v>
      </c>
      <c r="E20" t="s">
        <v>47</v>
      </c>
      <c r="F20" t="s">
        <v>48</v>
      </c>
      <c r="G20" t="s">
        <v>49</v>
      </c>
      <c r="H20" t="s">
        <v>50</v>
      </c>
      <c r="I20" t="s">
        <v>27</v>
      </c>
      <c r="J20" t="s">
        <v>8</v>
      </c>
      <c r="K20" t="s">
        <v>51</v>
      </c>
    </row>
    <row r="21" spans="2:12">
      <c r="B21" s="3" t="s">
        <v>52</v>
      </c>
      <c r="C21" s="3" t="s">
        <v>10</v>
      </c>
      <c r="D21" s="3" t="s">
        <v>10</v>
      </c>
      <c r="E21" s="3" t="s">
        <v>10</v>
      </c>
      <c r="F21" s="3" t="s">
        <v>53</v>
      </c>
      <c r="G21" s="3" t="s">
        <v>10</v>
      </c>
      <c r="H21" s="3" t="s">
        <v>10</v>
      </c>
      <c r="I21" s="3" t="s">
        <v>10</v>
      </c>
      <c r="J21" s="3" t="s">
        <v>10</v>
      </c>
      <c r="K21" s="3" t="s">
        <v>10</v>
      </c>
      <c r="L21" s="3" t="s">
        <v>10</v>
      </c>
    </row>
    <row r="22" spans="2:11">
      <c r="B22" s="3" t="s">
        <v>12</v>
      </c>
      <c r="C22" s="3" t="s">
        <v>13</v>
      </c>
      <c r="D22" s="3" t="s">
        <v>14</v>
      </c>
      <c r="E22" s="3" t="s">
        <v>15</v>
      </c>
      <c r="F22" s="3" t="s">
        <v>16</v>
      </c>
      <c r="G22" s="3" t="s">
        <v>17</v>
      </c>
      <c r="H22" s="3" t="s">
        <v>18</v>
      </c>
      <c r="I22" s="3" t="s">
        <v>19</v>
      </c>
      <c r="J22" s="3" t="s">
        <v>4</v>
      </c>
      <c r="K22" s="3" t="s">
        <v>20</v>
      </c>
    </row>
    <row r="23" spans="2:11">
      <c r="B23" t="s">
        <v>21</v>
      </c>
      <c r="C23" t="s">
        <v>54</v>
      </c>
      <c r="D23" t="s">
        <v>10</v>
      </c>
      <c r="E23" t="s">
        <v>55</v>
      </c>
      <c r="F23" t="s">
        <v>56</v>
      </c>
      <c r="G23" t="s">
        <v>26</v>
      </c>
      <c r="H23" t="s">
        <v>35</v>
      </c>
      <c r="I23" t="s">
        <v>27</v>
      </c>
      <c r="J23" t="s">
        <v>8</v>
      </c>
      <c r="K23" t="s">
        <v>57</v>
      </c>
    </row>
    <row r="24" spans="2:11">
      <c r="B24" t="s">
        <v>21</v>
      </c>
      <c r="C24" t="s">
        <v>58</v>
      </c>
      <c r="D24" t="s">
        <v>10</v>
      </c>
      <c r="E24" t="s">
        <v>59</v>
      </c>
      <c r="F24" t="s">
        <v>60</v>
      </c>
      <c r="G24" t="s">
        <v>35</v>
      </c>
      <c r="H24" t="s">
        <v>36</v>
      </c>
      <c r="I24" t="s">
        <v>27</v>
      </c>
      <c r="J24" t="s">
        <v>8</v>
      </c>
      <c r="K24" t="s">
        <v>61</v>
      </c>
    </row>
    <row r="25" spans="2:11">
      <c r="B25" t="s">
        <v>21</v>
      </c>
      <c r="C25" t="s">
        <v>62</v>
      </c>
      <c r="D25" t="s">
        <v>10</v>
      </c>
      <c r="E25" t="s">
        <v>63</v>
      </c>
      <c r="F25" t="s">
        <v>56</v>
      </c>
      <c r="G25" t="s">
        <v>36</v>
      </c>
      <c r="H25" t="s">
        <v>64</v>
      </c>
      <c r="I25" t="s">
        <v>65</v>
      </c>
      <c r="J25" t="s">
        <v>8</v>
      </c>
      <c r="K25" t="s">
        <v>66</v>
      </c>
    </row>
    <row r="26" spans="2:12">
      <c r="B26" s="3" t="s">
        <v>67</v>
      </c>
      <c r="C26" s="3" t="s">
        <v>10</v>
      </c>
      <c r="D26" s="3" t="s">
        <v>10</v>
      </c>
      <c r="E26" s="3" t="s">
        <v>10</v>
      </c>
      <c r="F26" s="3" t="s">
        <v>68</v>
      </c>
      <c r="G26" s="3" t="s">
        <v>10</v>
      </c>
      <c r="H26" s="3" t="s">
        <v>10</v>
      </c>
      <c r="I26" s="3" t="s">
        <v>10</v>
      </c>
      <c r="J26" s="3" t="s">
        <v>10</v>
      </c>
      <c r="K26" s="3" t="s">
        <v>10</v>
      </c>
      <c r="L26" s="3" t="s">
        <v>10</v>
      </c>
    </row>
    <row r="27" spans="2:11">
      <c r="B27" s="3" t="s">
        <v>12</v>
      </c>
      <c r="C27" s="3" t="s">
        <v>13</v>
      </c>
      <c r="D27" s="3" t="s">
        <v>14</v>
      </c>
      <c r="E27" s="3" t="s">
        <v>15</v>
      </c>
      <c r="F27" s="3" t="s">
        <v>16</v>
      </c>
      <c r="G27" s="3" t="s">
        <v>17</v>
      </c>
      <c r="H27" s="3" t="s">
        <v>18</v>
      </c>
      <c r="I27" s="3" t="s">
        <v>19</v>
      </c>
      <c r="J27" s="3" t="s">
        <v>4</v>
      </c>
      <c r="K27" s="3" t="s">
        <v>20</v>
      </c>
    </row>
    <row r="28" spans="2:11">
      <c r="B28" t="s">
        <v>21</v>
      </c>
      <c r="C28" t="s">
        <v>69</v>
      </c>
      <c r="D28" t="s">
        <v>10</v>
      </c>
      <c r="E28" t="s">
        <v>70</v>
      </c>
      <c r="F28" t="s">
        <v>71</v>
      </c>
      <c r="G28" t="s">
        <v>35</v>
      </c>
      <c r="H28" t="s">
        <v>36</v>
      </c>
      <c r="I28" t="s">
        <v>27</v>
      </c>
      <c r="J28" t="s">
        <v>8</v>
      </c>
      <c r="K28" t="s">
        <v>72</v>
      </c>
    </row>
    <row r="29" spans="2:11">
      <c r="B29" t="s">
        <v>21</v>
      </c>
      <c r="C29" t="s">
        <v>69</v>
      </c>
      <c r="D29" t="s">
        <v>10</v>
      </c>
      <c r="E29" t="s">
        <v>73</v>
      </c>
      <c r="F29" t="s">
        <v>71</v>
      </c>
      <c r="G29" t="s">
        <v>35</v>
      </c>
      <c r="H29" t="s">
        <v>36</v>
      </c>
      <c r="I29" t="s">
        <v>27</v>
      </c>
      <c r="J29" t="s">
        <v>8</v>
      </c>
      <c r="K29" t="s">
        <v>72</v>
      </c>
    </row>
    <row r="30" spans="2:12">
      <c r="B30" s="3" t="s">
        <v>74</v>
      </c>
      <c r="C30" s="3" t="s">
        <v>10</v>
      </c>
      <c r="D30" s="3" t="s">
        <v>10</v>
      </c>
      <c r="E30" s="3" t="s">
        <v>10</v>
      </c>
      <c r="F30" s="3" t="s">
        <v>75</v>
      </c>
      <c r="G30" s="3" t="s">
        <v>10</v>
      </c>
      <c r="H30" s="3" t="s">
        <v>10</v>
      </c>
      <c r="I30" s="3" t="s">
        <v>10</v>
      </c>
      <c r="J30" s="3" t="s">
        <v>10</v>
      </c>
      <c r="K30" s="3" t="s">
        <v>10</v>
      </c>
      <c r="L30" s="3" t="s">
        <v>10</v>
      </c>
    </row>
    <row r="31" spans="2:11">
      <c r="B31" s="3" t="s">
        <v>12</v>
      </c>
      <c r="C31" s="3" t="s">
        <v>13</v>
      </c>
      <c r="D31" s="3" t="s">
        <v>14</v>
      </c>
      <c r="E31" s="3" t="s">
        <v>15</v>
      </c>
      <c r="F31" s="3" t="s">
        <v>16</v>
      </c>
      <c r="G31" s="3" t="s">
        <v>17</v>
      </c>
      <c r="H31" s="3" t="s">
        <v>18</v>
      </c>
      <c r="I31" s="3" t="s">
        <v>19</v>
      </c>
      <c r="J31" s="3" t="s">
        <v>4</v>
      </c>
      <c r="K31" s="3" t="s">
        <v>20</v>
      </c>
    </row>
    <row r="32" spans="2:11">
      <c r="B32" t="s">
        <v>21</v>
      </c>
      <c r="C32" t="s">
        <v>76</v>
      </c>
      <c r="D32" t="s">
        <v>10</v>
      </c>
      <c r="E32" t="s">
        <v>77</v>
      </c>
      <c r="F32" t="s">
        <v>42</v>
      </c>
      <c r="G32" t="s">
        <v>25</v>
      </c>
      <c r="H32" t="s">
        <v>26</v>
      </c>
      <c r="I32" t="s">
        <v>27</v>
      </c>
      <c r="J32" t="s">
        <v>8</v>
      </c>
      <c r="K32" t="s">
        <v>78</v>
      </c>
    </row>
    <row r="33" spans="2:11">
      <c r="B33" t="s">
        <v>21</v>
      </c>
      <c r="C33" t="s">
        <v>79</v>
      </c>
      <c r="D33" t="s">
        <v>10</v>
      </c>
      <c r="E33" t="s">
        <v>80</v>
      </c>
      <c r="F33" t="s">
        <v>81</v>
      </c>
      <c r="G33" t="s">
        <v>26</v>
      </c>
      <c r="H33" t="s">
        <v>35</v>
      </c>
      <c r="I33" t="s">
        <v>27</v>
      </c>
      <c r="J33" t="s">
        <v>8</v>
      </c>
      <c r="K33" t="s">
        <v>82</v>
      </c>
    </row>
    <row r="34" spans="2:11">
      <c r="B34" t="s">
        <v>21</v>
      </c>
      <c r="C34" t="s">
        <v>83</v>
      </c>
      <c r="D34" t="s">
        <v>10</v>
      </c>
      <c r="E34" t="s">
        <v>84</v>
      </c>
      <c r="F34" t="s">
        <v>85</v>
      </c>
      <c r="G34" t="s">
        <v>36</v>
      </c>
      <c r="H34" t="s">
        <v>86</v>
      </c>
      <c r="I34" t="s">
        <v>27</v>
      </c>
      <c r="J34" t="s">
        <v>8</v>
      </c>
      <c r="K34" t="s">
        <v>87</v>
      </c>
    </row>
    <row r="35" spans="2:11">
      <c r="B35" t="s">
        <v>21</v>
      </c>
      <c r="C35" t="s">
        <v>88</v>
      </c>
      <c r="D35" t="s">
        <v>10</v>
      </c>
      <c r="E35" t="s">
        <v>89</v>
      </c>
      <c r="F35" t="s">
        <v>81</v>
      </c>
      <c r="G35" t="s">
        <v>86</v>
      </c>
      <c r="H35" t="s">
        <v>64</v>
      </c>
      <c r="I35" t="s">
        <v>27</v>
      </c>
      <c r="J35" t="s">
        <v>8</v>
      </c>
      <c r="K35" t="s">
        <v>82</v>
      </c>
    </row>
    <row r="36" spans="2:11">
      <c r="B36" t="s">
        <v>21</v>
      </c>
      <c r="C36" t="s">
        <v>90</v>
      </c>
      <c r="D36" t="s">
        <v>10</v>
      </c>
      <c r="E36" t="s">
        <v>91</v>
      </c>
      <c r="F36" t="s">
        <v>85</v>
      </c>
      <c r="G36" t="s">
        <v>86</v>
      </c>
      <c r="H36" t="s">
        <v>64</v>
      </c>
      <c r="I36" t="s">
        <v>27</v>
      </c>
      <c r="J36" t="s">
        <v>8</v>
      </c>
      <c r="K36" t="s">
        <v>92</v>
      </c>
    </row>
    <row r="37" spans="2:11">
      <c r="B37" t="s">
        <v>21</v>
      </c>
      <c r="C37" t="s">
        <v>93</v>
      </c>
      <c r="D37" t="s">
        <v>10</v>
      </c>
      <c r="E37" t="s">
        <v>94</v>
      </c>
      <c r="F37" t="s">
        <v>95</v>
      </c>
      <c r="G37" t="s">
        <v>64</v>
      </c>
      <c r="H37" t="s">
        <v>49</v>
      </c>
      <c r="I37" t="s">
        <v>27</v>
      </c>
      <c r="J37" t="s">
        <v>8</v>
      </c>
      <c r="K37" t="s">
        <v>96</v>
      </c>
    </row>
    <row r="38" spans="2:11">
      <c r="B38" t="s">
        <v>21</v>
      </c>
      <c r="C38" t="s">
        <v>93</v>
      </c>
      <c r="D38" t="s">
        <v>10</v>
      </c>
      <c r="E38" t="s">
        <v>94</v>
      </c>
      <c r="F38" t="s">
        <v>95</v>
      </c>
      <c r="G38" t="s">
        <v>64</v>
      </c>
      <c r="H38" t="s">
        <v>49</v>
      </c>
      <c r="I38" t="s">
        <v>27</v>
      </c>
      <c r="J38" t="s">
        <v>8</v>
      </c>
      <c r="K38" t="s">
        <v>96</v>
      </c>
    </row>
    <row r="39" spans="2:11">
      <c r="B39" t="s">
        <v>21</v>
      </c>
      <c r="C39" t="s">
        <v>97</v>
      </c>
      <c r="D39" t="s">
        <v>10</v>
      </c>
      <c r="E39" t="s">
        <v>98</v>
      </c>
      <c r="F39" t="s">
        <v>99</v>
      </c>
      <c r="G39" t="s">
        <v>49</v>
      </c>
      <c r="H39" t="s">
        <v>50</v>
      </c>
      <c r="I39" t="s">
        <v>27</v>
      </c>
      <c r="J39" t="s">
        <v>8</v>
      </c>
      <c r="K39" t="s">
        <v>92</v>
      </c>
    </row>
    <row r="40" spans="2:11">
      <c r="B40" t="s">
        <v>21</v>
      </c>
      <c r="C40" t="s">
        <v>97</v>
      </c>
      <c r="D40" t="s">
        <v>10</v>
      </c>
      <c r="E40" t="s">
        <v>100</v>
      </c>
      <c r="F40" t="s">
        <v>99</v>
      </c>
      <c r="G40" t="s">
        <v>49</v>
      </c>
      <c r="H40" t="s">
        <v>50</v>
      </c>
      <c r="I40" t="s">
        <v>27</v>
      </c>
      <c r="J40" t="s">
        <v>8</v>
      </c>
      <c r="K40" t="s">
        <v>92</v>
      </c>
    </row>
    <row r="41" spans="2:11">
      <c r="B41" t="s">
        <v>21</v>
      </c>
      <c r="C41" t="s">
        <v>101</v>
      </c>
      <c r="D41" t="s">
        <v>10</v>
      </c>
      <c r="E41" t="s">
        <v>102</v>
      </c>
      <c r="F41" t="s">
        <v>95</v>
      </c>
      <c r="G41" t="s">
        <v>49</v>
      </c>
      <c r="H41" t="s">
        <v>50</v>
      </c>
      <c r="I41" t="s">
        <v>27</v>
      </c>
      <c r="J41" t="s">
        <v>8</v>
      </c>
      <c r="K41" t="s">
        <v>96</v>
      </c>
    </row>
    <row r="42" spans="2:11">
      <c r="B42" t="s">
        <v>21</v>
      </c>
      <c r="C42" t="s">
        <v>101</v>
      </c>
      <c r="D42" t="s">
        <v>10</v>
      </c>
      <c r="E42" t="s">
        <v>103</v>
      </c>
      <c r="F42" t="s">
        <v>95</v>
      </c>
      <c r="G42" t="s">
        <v>49</v>
      </c>
      <c r="H42" t="s">
        <v>50</v>
      </c>
      <c r="I42" t="s">
        <v>27</v>
      </c>
      <c r="J42" t="s">
        <v>8</v>
      </c>
      <c r="K42" t="s">
        <v>96</v>
      </c>
    </row>
    <row r="43" spans="2:11">
      <c r="B43" t="s">
        <v>21</v>
      </c>
      <c r="C43" t="s">
        <v>104</v>
      </c>
      <c r="D43" t="s">
        <v>10</v>
      </c>
      <c r="E43" t="s">
        <v>105</v>
      </c>
      <c r="F43" t="s">
        <v>81</v>
      </c>
      <c r="G43" t="s">
        <v>49</v>
      </c>
      <c r="H43" t="s">
        <v>50</v>
      </c>
      <c r="I43" t="s">
        <v>27</v>
      </c>
      <c r="J43" t="s">
        <v>8</v>
      </c>
      <c r="K43" t="s">
        <v>96</v>
      </c>
    </row>
    <row r="44" spans="2:11">
      <c r="B44" t="s">
        <v>21</v>
      </c>
      <c r="C44" t="s">
        <v>106</v>
      </c>
      <c r="D44" t="s">
        <v>10</v>
      </c>
      <c r="E44" t="s">
        <v>107</v>
      </c>
      <c r="F44" t="s">
        <v>42</v>
      </c>
      <c r="G44" t="s">
        <v>49</v>
      </c>
      <c r="H44" t="s">
        <v>50</v>
      </c>
      <c r="I44" t="s">
        <v>27</v>
      </c>
      <c r="J44" t="s">
        <v>8</v>
      </c>
      <c r="K44" t="s">
        <v>92</v>
      </c>
    </row>
    <row r="45" spans="2:11">
      <c r="B45" t="s">
        <v>21</v>
      </c>
      <c r="C45" t="s">
        <v>106</v>
      </c>
      <c r="D45" t="s">
        <v>10</v>
      </c>
      <c r="E45" t="s">
        <v>108</v>
      </c>
      <c r="F45" t="s">
        <v>42</v>
      </c>
      <c r="G45" t="s">
        <v>49</v>
      </c>
      <c r="H45" t="s">
        <v>50</v>
      </c>
      <c r="I45" t="s">
        <v>27</v>
      </c>
      <c r="J45" t="s">
        <v>8</v>
      </c>
      <c r="K45" t="s">
        <v>92</v>
      </c>
    </row>
    <row r="46" spans="2:12">
      <c r="B46" s="3" t="s">
        <v>109</v>
      </c>
      <c r="C46" s="3" t="s">
        <v>10</v>
      </c>
      <c r="D46" s="3" t="s">
        <v>10</v>
      </c>
      <c r="E46" s="3" t="s">
        <v>10</v>
      </c>
      <c r="F46" s="3" t="s">
        <v>110</v>
      </c>
      <c r="G46" s="3" t="s">
        <v>10</v>
      </c>
      <c r="H46" s="3" t="s">
        <v>10</v>
      </c>
      <c r="I46" s="3" t="s">
        <v>10</v>
      </c>
      <c r="J46" s="3" t="s">
        <v>10</v>
      </c>
      <c r="K46" s="3" t="s">
        <v>10</v>
      </c>
      <c r="L46" s="3" t="s">
        <v>10</v>
      </c>
    </row>
    <row r="47" spans="2:11">
      <c r="B47" s="3" t="s">
        <v>12</v>
      </c>
      <c r="C47" s="3" t="s">
        <v>13</v>
      </c>
      <c r="D47" s="3" t="s">
        <v>14</v>
      </c>
      <c r="E47" s="3" t="s">
        <v>15</v>
      </c>
      <c r="F47" s="3" t="s">
        <v>16</v>
      </c>
      <c r="G47" s="3" t="s">
        <v>17</v>
      </c>
      <c r="H47" s="3" t="s">
        <v>18</v>
      </c>
      <c r="I47" s="3" t="s">
        <v>19</v>
      </c>
      <c r="J47" s="3" t="s">
        <v>4</v>
      </c>
      <c r="K47" s="3" t="s">
        <v>20</v>
      </c>
    </row>
    <row r="48" spans="2:11">
      <c r="B48" t="s">
        <v>21</v>
      </c>
      <c r="C48" t="s">
        <v>111</v>
      </c>
      <c r="D48" t="s">
        <v>10</v>
      </c>
      <c r="E48" t="s">
        <v>112</v>
      </c>
      <c r="F48" t="s">
        <v>113</v>
      </c>
      <c r="G48" t="s">
        <v>26</v>
      </c>
      <c r="H48" t="s">
        <v>35</v>
      </c>
      <c r="I48" t="s">
        <v>27</v>
      </c>
      <c r="J48" t="s">
        <v>8</v>
      </c>
      <c r="K48" t="s">
        <v>114</v>
      </c>
    </row>
    <row r="49" spans="2:11">
      <c r="B49" t="s">
        <v>21</v>
      </c>
      <c r="C49" t="s">
        <v>115</v>
      </c>
      <c r="D49" t="s">
        <v>10</v>
      </c>
      <c r="E49" t="s">
        <v>116</v>
      </c>
      <c r="F49" t="s">
        <v>117</v>
      </c>
      <c r="G49" t="s">
        <v>26</v>
      </c>
      <c r="H49" t="s">
        <v>35</v>
      </c>
      <c r="I49" t="s">
        <v>27</v>
      </c>
      <c r="J49" t="s">
        <v>8</v>
      </c>
      <c r="K49" t="s">
        <v>118</v>
      </c>
    </row>
    <row r="50" spans="2:11">
      <c r="B50" t="s">
        <v>21</v>
      </c>
      <c r="C50" t="s">
        <v>119</v>
      </c>
      <c r="D50" t="s">
        <v>10</v>
      </c>
      <c r="E50" t="s">
        <v>120</v>
      </c>
      <c r="F50" t="s">
        <v>117</v>
      </c>
      <c r="G50" t="s">
        <v>35</v>
      </c>
      <c r="H50" t="s">
        <v>36</v>
      </c>
      <c r="I50" t="s">
        <v>27</v>
      </c>
      <c r="J50" t="s">
        <v>8</v>
      </c>
      <c r="K50" t="s">
        <v>121</v>
      </c>
    </row>
    <row r="51" spans="2:11">
      <c r="B51" t="s">
        <v>21</v>
      </c>
      <c r="C51" t="s">
        <v>122</v>
      </c>
      <c r="D51" t="s">
        <v>10</v>
      </c>
      <c r="E51" t="s">
        <v>123</v>
      </c>
      <c r="F51" t="s">
        <v>117</v>
      </c>
      <c r="G51" t="s">
        <v>35</v>
      </c>
      <c r="H51" t="s">
        <v>36</v>
      </c>
      <c r="I51" t="s">
        <v>27</v>
      </c>
      <c r="J51" t="s">
        <v>8</v>
      </c>
      <c r="K51" t="s">
        <v>124</v>
      </c>
    </row>
    <row r="52" spans="2:11">
      <c r="B52" t="s">
        <v>21</v>
      </c>
      <c r="C52" t="s">
        <v>125</v>
      </c>
      <c r="D52" t="s">
        <v>10</v>
      </c>
      <c r="E52" t="s">
        <v>126</v>
      </c>
      <c r="F52" t="s">
        <v>117</v>
      </c>
      <c r="G52" t="s">
        <v>36</v>
      </c>
      <c r="H52" t="s">
        <v>86</v>
      </c>
      <c r="I52" t="s">
        <v>27</v>
      </c>
      <c r="J52" t="s">
        <v>8</v>
      </c>
      <c r="K52" t="s">
        <v>121</v>
      </c>
    </row>
    <row r="53" spans="2:11">
      <c r="B53" t="s">
        <v>21</v>
      </c>
      <c r="C53" t="s">
        <v>127</v>
      </c>
      <c r="D53" t="s">
        <v>10</v>
      </c>
      <c r="E53" t="s">
        <v>128</v>
      </c>
      <c r="F53" t="s">
        <v>117</v>
      </c>
      <c r="G53" t="s">
        <v>36</v>
      </c>
      <c r="H53" t="s">
        <v>86</v>
      </c>
      <c r="I53" t="s">
        <v>27</v>
      </c>
      <c r="J53" t="s">
        <v>8</v>
      </c>
      <c r="K53" t="s">
        <v>121</v>
      </c>
    </row>
    <row r="54" spans="2:11">
      <c r="B54" t="s">
        <v>21</v>
      </c>
      <c r="C54" t="s">
        <v>129</v>
      </c>
      <c r="D54" t="s">
        <v>10</v>
      </c>
      <c r="E54" t="s">
        <v>130</v>
      </c>
      <c r="F54" t="s">
        <v>117</v>
      </c>
      <c r="G54" t="s">
        <v>86</v>
      </c>
      <c r="H54" t="s">
        <v>64</v>
      </c>
      <c r="I54" t="s">
        <v>27</v>
      </c>
      <c r="J54" t="s">
        <v>8</v>
      </c>
      <c r="K54" t="s">
        <v>121</v>
      </c>
    </row>
    <row r="55" spans="2:11">
      <c r="B55" t="s">
        <v>21</v>
      </c>
      <c r="C55" t="s">
        <v>131</v>
      </c>
      <c r="D55" t="s">
        <v>10</v>
      </c>
      <c r="E55" t="s">
        <v>132</v>
      </c>
      <c r="F55" t="s">
        <v>117</v>
      </c>
      <c r="G55" t="s">
        <v>86</v>
      </c>
      <c r="H55" t="s">
        <v>64</v>
      </c>
      <c r="I55" t="s">
        <v>27</v>
      </c>
      <c r="J55" t="s">
        <v>8</v>
      </c>
      <c r="K55" t="s">
        <v>121</v>
      </c>
    </row>
    <row r="56" spans="2:12">
      <c r="B56" s="3" t="s">
        <v>133</v>
      </c>
      <c r="C56" s="3" t="s">
        <v>10</v>
      </c>
      <c r="D56" s="3" t="s">
        <v>10</v>
      </c>
      <c r="E56" s="3" t="s">
        <v>10</v>
      </c>
      <c r="F56" s="3" t="s">
        <v>134</v>
      </c>
      <c r="G56" s="3" t="s">
        <v>10</v>
      </c>
      <c r="H56" s="3" t="s">
        <v>10</v>
      </c>
      <c r="I56" s="3" t="s">
        <v>10</v>
      </c>
      <c r="J56" s="3" t="s">
        <v>10</v>
      </c>
      <c r="K56" s="3" t="s">
        <v>10</v>
      </c>
      <c r="L56" s="3" t="s">
        <v>10</v>
      </c>
    </row>
    <row r="57" spans="2:11">
      <c r="B57" s="3" t="s">
        <v>12</v>
      </c>
      <c r="C57" s="3" t="s">
        <v>13</v>
      </c>
      <c r="D57" s="3" t="s">
        <v>14</v>
      </c>
      <c r="E57" s="3" t="s">
        <v>15</v>
      </c>
      <c r="F57" s="3" t="s">
        <v>16</v>
      </c>
      <c r="G57" s="3" t="s">
        <v>17</v>
      </c>
      <c r="H57" s="3" t="s">
        <v>18</v>
      </c>
      <c r="I57" s="3" t="s">
        <v>19</v>
      </c>
      <c r="J57" s="3" t="s">
        <v>4</v>
      </c>
      <c r="K57" s="3" t="s">
        <v>20</v>
      </c>
    </row>
    <row r="58" spans="2:11">
      <c r="B58" t="s">
        <v>21</v>
      </c>
      <c r="C58" t="s">
        <v>135</v>
      </c>
      <c r="D58" t="s">
        <v>10</v>
      </c>
      <c r="E58" t="s">
        <v>136</v>
      </c>
      <c r="F58" t="s">
        <v>137</v>
      </c>
      <c r="G58" t="s">
        <v>25</v>
      </c>
      <c r="H58" t="s">
        <v>26</v>
      </c>
      <c r="I58" t="s">
        <v>27</v>
      </c>
      <c r="J58" t="s">
        <v>8</v>
      </c>
      <c r="K58" t="s">
        <v>121</v>
      </c>
    </row>
    <row r="59" spans="2:11">
      <c r="B59" t="s">
        <v>21</v>
      </c>
      <c r="C59" t="s">
        <v>138</v>
      </c>
      <c r="D59" t="s">
        <v>10</v>
      </c>
      <c r="E59" t="s">
        <v>139</v>
      </c>
      <c r="F59" t="s">
        <v>137</v>
      </c>
      <c r="G59" t="s">
        <v>86</v>
      </c>
      <c r="H59" t="s">
        <v>64</v>
      </c>
      <c r="I59" t="s">
        <v>27</v>
      </c>
      <c r="J59" t="s">
        <v>8</v>
      </c>
      <c r="K59" t="s">
        <v>121</v>
      </c>
    </row>
    <row r="60" spans="2:11">
      <c r="B60" t="s">
        <v>21</v>
      </c>
      <c r="C60" t="s">
        <v>140</v>
      </c>
      <c r="D60" t="s">
        <v>10</v>
      </c>
      <c r="E60" t="s">
        <v>141</v>
      </c>
      <c r="F60" t="s">
        <v>137</v>
      </c>
      <c r="G60" t="s">
        <v>49</v>
      </c>
      <c r="H60" t="s">
        <v>50</v>
      </c>
      <c r="I60" t="s">
        <v>27</v>
      </c>
      <c r="J60" t="s">
        <v>8</v>
      </c>
      <c r="K60" t="s">
        <v>121</v>
      </c>
    </row>
    <row r="61" spans="2:12">
      <c r="B61" s="3" t="s">
        <v>142</v>
      </c>
      <c r="C61" s="3" t="s">
        <v>10</v>
      </c>
      <c r="D61" s="3" t="s">
        <v>10</v>
      </c>
      <c r="E61" s="3" t="s">
        <v>10</v>
      </c>
      <c r="F61" s="3" t="s">
        <v>143</v>
      </c>
      <c r="G61" s="3" t="s">
        <v>10</v>
      </c>
      <c r="H61" s="3" t="s">
        <v>10</v>
      </c>
      <c r="I61" s="3" t="s">
        <v>10</v>
      </c>
      <c r="J61" s="3" t="s">
        <v>10</v>
      </c>
      <c r="K61" s="3" t="s">
        <v>10</v>
      </c>
      <c r="L61" s="3" t="s">
        <v>10</v>
      </c>
    </row>
    <row r="62" spans="2:11">
      <c r="B62" s="3" t="s">
        <v>12</v>
      </c>
      <c r="C62" s="3" t="s">
        <v>13</v>
      </c>
      <c r="D62" s="3" t="s">
        <v>14</v>
      </c>
      <c r="E62" s="3" t="s">
        <v>15</v>
      </c>
      <c r="F62" s="3" t="s">
        <v>16</v>
      </c>
      <c r="G62" s="3" t="s">
        <v>17</v>
      </c>
      <c r="H62" s="3" t="s">
        <v>18</v>
      </c>
      <c r="I62" s="3" t="s">
        <v>19</v>
      </c>
      <c r="J62" s="3" t="s">
        <v>4</v>
      </c>
      <c r="K62" s="3" t="s">
        <v>20</v>
      </c>
    </row>
    <row r="63" spans="2:11">
      <c r="B63" t="s">
        <v>21</v>
      </c>
      <c r="C63" t="s">
        <v>144</v>
      </c>
      <c r="D63" t="s">
        <v>145</v>
      </c>
      <c r="E63" t="s">
        <v>146</v>
      </c>
      <c r="F63" t="s">
        <v>113</v>
      </c>
      <c r="G63" t="s">
        <v>26</v>
      </c>
      <c r="H63" t="s">
        <v>35</v>
      </c>
      <c r="I63" t="s">
        <v>27</v>
      </c>
      <c r="J63" t="s">
        <v>8</v>
      </c>
      <c r="K63" t="s">
        <v>147</v>
      </c>
    </row>
    <row r="64" spans="2:11">
      <c r="B64" t="s">
        <v>21</v>
      </c>
      <c r="C64" t="s">
        <v>148</v>
      </c>
      <c r="D64" t="s">
        <v>10</v>
      </c>
      <c r="E64" t="s">
        <v>149</v>
      </c>
      <c r="F64" t="s">
        <v>113</v>
      </c>
      <c r="G64" t="s">
        <v>49</v>
      </c>
      <c r="H64" t="s">
        <v>50</v>
      </c>
      <c r="I64" t="s">
        <v>27</v>
      </c>
      <c r="J64" t="s">
        <v>8</v>
      </c>
      <c r="K64" t="s">
        <v>150</v>
      </c>
    </row>
    <row r="65" spans="2:11">
      <c r="B65" t="s">
        <v>21</v>
      </c>
      <c r="C65" t="s">
        <v>151</v>
      </c>
      <c r="D65" t="s">
        <v>152</v>
      </c>
      <c r="E65" t="s">
        <v>153</v>
      </c>
      <c r="F65" t="s">
        <v>113</v>
      </c>
      <c r="G65" t="s">
        <v>49</v>
      </c>
      <c r="H65" t="s">
        <v>50</v>
      </c>
      <c r="I65" t="s">
        <v>27</v>
      </c>
      <c r="J65" t="s">
        <v>8</v>
      </c>
      <c r="K65" t="s">
        <v>150</v>
      </c>
    </row>
    <row r="66" spans="2:12">
      <c r="B66" s="3" t="s">
        <v>154</v>
      </c>
      <c r="C66" s="3" t="s">
        <v>10</v>
      </c>
      <c r="D66" s="3" t="s">
        <v>10</v>
      </c>
      <c r="E66" s="3" t="s">
        <v>10</v>
      </c>
      <c r="F66" s="3" t="s">
        <v>155</v>
      </c>
      <c r="G66" s="3" t="s">
        <v>10</v>
      </c>
      <c r="H66" s="3" t="s">
        <v>10</v>
      </c>
      <c r="I66" s="3" t="s">
        <v>10</v>
      </c>
      <c r="J66" s="3" t="s">
        <v>10</v>
      </c>
      <c r="K66" s="3" t="s">
        <v>10</v>
      </c>
      <c r="L66" s="3" t="s">
        <v>10</v>
      </c>
    </row>
    <row r="67" spans="2:11">
      <c r="B67" s="3" t="s">
        <v>12</v>
      </c>
      <c r="C67" s="3" t="s">
        <v>13</v>
      </c>
      <c r="D67" s="3" t="s">
        <v>14</v>
      </c>
      <c r="E67" s="3" t="s">
        <v>15</v>
      </c>
      <c r="F67" s="3" t="s">
        <v>16</v>
      </c>
      <c r="G67" s="3" t="s">
        <v>17</v>
      </c>
      <c r="H67" s="3" t="s">
        <v>18</v>
      </c>
      <c r="I67" s="3" t="s">
        <v>19</v>
      </c>
      <c r="J67" s="3" t="s">
        <v>4</v>
      </c>
      <c r="K67" s="3" t="s">
        <v>20</v>
      </c>
    </row>
    <row r="68" spans="2:11">
      <c r="B68" t="s">
        <v>21</v>
      </c>
      <c r="C68" t="s">
        <v>156</v>
      </c>
      <c r="D68" t="s">
        <v>10</v>
      </c>
      <c r="E68" t="s">
        <v>157</v>
      </c>
      <c r="F68" t="s">
        <v>158</v>
      </c>
      <c r="G68" t="s">
        <v>49</v>
      </c>
      <c r="H68" t="s">
        <v>50</v>
      </c>
      <c r="I68" t="s">
        <v>27</v>
      </c>
      <c r="J68" t="s">
        <v>8</v>
      </c>
      <c r="K68" t="s">
        <v>159</v>
      </c>
    </row>
    <row r="69" spans="2:12">
      <c r="B69" s="3" t="s">
        <v>160</v>
      </c>
      <c r="C69" s="3" t="s">
        <v>10</v>
      </c>
      <c r="D69" s="3" t="s">
        <v>10</v>
      </c>
      <c r="E69" s="3" t="s">
        <v>10</v>
      </c>
      <c r="F69" s="3" t="s">
        <v>161</v>
      </c>
      <c r="G69" s="3" t="s">
        <v>10</v>
      </c>
      <c r="H69" s="3" t="s">
        <v>10</v>
      </c>
      <c r="I69" s="3" t="s">
        <v>10</v>
      </c>
      <c r="J69" s="3" t="s">
        <v>10</v>
      </c>
      <c r="K69" s="3" t="s">
        <v>10</v>
      </c>
      <c r="L69" s="3" t="s">
        <v>10</v>
      </c>
    </row>
    <row r="70" spans="2:11">
      <c r="B70" s="3" t="s">
        <v>12</v>
      </c>
      <c r="C70" s="3" t="s">
        <v>13</v>
      </c>
      <c r="D70" s="3" t="s">
        <v>14</v>
      </c>
      <c r="E70" s="3" t="s">
        <v>15</v>
      </c>
      <c r="F70" s="3" t="s">
        <v>16</v>
      </c>
      <c r="G70" s="3" t="s">
        <v>17</v>
      </c>
      <c r="H70" s="3" t="s">
        <v>18</v>
      </c>
      <c r="I70" s="3" t="s">
        <v>19</v>
      </c>
      <c r="J70" s="3" t="s">
        <v>4</v>
      </c>
      <c r="K70" s="3" t="s">
        <v>20</v>
      </c>
    </row>
    <row r="71" spans="2:11">
      <c r="B71" t="s">
        <v>21</v>
      </c>
      <c r="C71" t="s">
        <v>162</v>
      </c>
      <c r="D71" t="s">
        <v>10</v>
      </c>
      <c r="E71" t="s">
        <v>163</v>
      </c>
      <c r="F71" t="s">
        <v>164</v>
      </c>
      <c r="G71" t="s">
        <v>35</v>
      </c>
      <c r="H71" t="s">
        <v>64</v>
      </c>
      <c r="I71" t="s">
        <v>165</v>
      </c>
      <c r="J71" t="s">
        <v>8</v>
      </c>
      <c r="K71" t="s">
        <v>166</v>
      </c>
    </row>
    <row r="72" spans="2:11">
      <c r="B72" t="s">
        <v>21</v>
      </c>
      <c r="C72" t="s">
        <v>167</v>
      </c>
      <c r="D72" t="s">
        <v>10</v>
      </c>
      <c r="E72" t="s">
        <v>168</v>
      </c>
      <c r="F72" t="s">
        <v>164</v>
      </c>
      <c r="G72" t="s">
        <v>86</v>
      </c>
      <c r="H72" t="s">
        <v>64</v>
      </c>
      <c r="I72" t="s">
        <v>27</v>
      </c>
      <c r="J72" t="s">
        <v>8</v>
      </c>
      <c r="K72" t="s">
        <v>169</v>
      </c>
    </row>
    <row r="73" spans="2:11">
      <c r="B73" t="s">
        <v>21</v>
      </c>
      <c r="C73" t="s">
        <v>170</v>
      </c>
      <c r="D73" t="s">
        <v>10</v>
      </c>
      <c r="E73" t="s">
        <v>171</v>
      </c>
      <c r="F73" t="s">
        <v>164</v>
      </c>
      <c r="G73" t="s">
        <v>86</v>
      </c>
      <c r="H73" t="s">
        <v>64</v>
      </c>
      <c r="I73" t="s">
        <v>27</v>
      </c>
      <c r="J73" t="s">
        <v>8</v>
      </c>
      <c r="K73" t="s">
        <v>169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7"/>
  <sheetViews>
    <sheetView tabSelected="1" workbookViewId="0">
      <selection activeCell="A45" sqref="A45:D47"/>
    </sheetView>
  </sheetViews>
  <sheetFormatPr defaultColWidth="11" defaultRowHeight="14.25"/>
  <cols>
    <col min="1" max="1" width="11.5"/>
    <col min="6" max="6" width="9.5" customWidth="1"/>
    <col min="7" max="7" width="9.375" customWidth="1"/>
    <col min="9" max="9" width="9" customWidth="1"/>
  </cols>
  <sheetData>
    <row r="1" spans="1:8">
      <c r="A1" s="3" t="s">
        <v>13</v>
      </c>
      <c r="B1" s="3" t="s">
        <v>17</v>
      </c>
      <c r="C1" s="3" t="s">
        <v>18</v>
      </c>
      <c r="D1" s="3" t="s">
        <v>20</v>
      </c>
      <c r="H1" t="s">
        <v>172</v>
      </c>
    </row>
    <row r="2" spans="1:9">
      <c r="A2" t="s">
        <v>22</v>
      </c>
      <c r="B2" t="s">
        <v>25</v>
      </c>
      <c r="C2" t="s">
        <v>26</v>
      </c>
      <c r="D2" s="4">
        <v>322</v>
      </c>
      <c r="E2" t="str">
        <f>VLOOKUP(A2,HOP!A:L,12,0)</f>
        <v>322.00</v>
      </c>
      <c r="F2" t="str">
        <f>VLOOKUP(A2,HOP!A:C,3,0)</f>
        <v>2380922</v>
      </c>
      <c r="G2">
        <f>D2-E2</f>
        <v>0</v>
      </c>
      <c r="H2" t="str">
        <f>$H$1&amp;F2</f>
        <v>，2380922</v>
      </c>
      <c r="I2" t="str">
        <f>VLOOKUP(A2,HOP!A:T,20,0)</f>
        <v>直采</v>
      </c>
    </row>
    <row r="3" hidden="1" spans="1:10">
      <c r="A3">
        <v>1287926143</v>
      </c>
      <c r="B3" t="s">
        <v>35</v>
      </c>
      <c r="C3" t="s">
        <v>36</v>
      </c>
      <c r="D3" s="4">
        <v>405</v>
      </c>
      <c r="E3">
        <v>405</v>
      </c>
      <c r="F3" s="8" t="s">
        <v>173</v>
      </c>
      <c r="G3">
        <f t="shared" ref="G3:G37" si="0">D3-E3</f>
        <v>0</v>
      </c>
      <c r="H3" t="str">
        <f t="shared" ref="H3:H37" si="1">$H$1&amp;F3</f>
        <v>，202201111718240020</v>
      </c>
      <c r="I3" t="e">
        <f>VLOOKUP(A3,HOP!A:T,20,0)</f>
        <v>#N/A</v>
      </c>
      <c r="J3">
        <v>1.11</v>
      </c>
    </row>
    <row r="4" spans="1:9">
      <c r="A4" t="s">
        <v>40</v>
      </c>
      <c r="B4" t="s">
        <v>25</v>
      </c>
      <c r="C4" t="s">
        <v>26</v>
      </c>
      <c r="D4" s="4">
        <v>295</v>
      </c>
      <c r="E4" t="str">
        <f>VLOOKUP(A4,HOP!A:L,12,0)</f>
        <v>295.00</v>
      </c>
      <c r="F4" t="str">
        <f>VLOOKUP(A4,HOP!A:C,3,0)</f>
        <v>2380343</v>
      </c>
      <c r="G4">
        <f t="shared" si="0"/>
        <v>0</v>
      </c>
      <c r="H4" t="str">
        <f t="shared" si="1"/>
        <v>，2380343</v>
      </c>
      <c r="I4" t="str">
        <f>VLOOKUP(A4,HOP!A:T,20,0)</f>
        <v>直采</v>
      </c>
    </row>
    <row r="5" spans="1:9">
      <c r="A5" t="s">
        <v>46</v>
      </c>
      <c r="B5" t="s">
        <v>49</v>
      </c>
      <c r="C5" t="s">
        <v>50</v>
      </c>
      <c r="D5" s="4">
        <v>520</v>
      </c>
      <c r="E5" t="str">
        <f>VLOOKUP(A5,HOP!A:L,12,0)</f>
        <v>520.00</v>
      </c>
      <c r="F5" t="str">
        <f>VLOOKUP(A5,HOP!A:C,3,0)</f>
        <v>2391562</v>
      </c>
      <c r="G5">
        <f t="shared" si="0"/>
        <v>0</v>
      </c>
      <c r="H5" t="str">
        <f t="shared" si="1"/>
        <v>，2391562</v>
      </c>
      <c r="I5" t="str">
        <f>VLOOKUP(A5,HOP!A:T,20,0)</f>
        <v>直采</v>
      </c>
    </row>
    <row r="6" hidden="1" spans="1:10">
      <c r="A6">
        <v>1285911318</v>
      </c>
      <c r="B6" t="s">
        <v>26</v>
      </c>
      <c r="C6" t="s">
        <v>35</v>
      </c>
      <c r="D6" s="4">
        <v>192.81</v>
      </c>
      <c r="E6">
        <v>192.81</v>
      </c>
      <c r="F6" s="8" t="s">
        <v>174</v>
      </c>
      <c r="G6">
        <f t="shared" si="0"/>
        <v>0</v>
      </c>
      <c r="H6" t="str">
        <f t="shared" si="1"/>
        <v>，202201092257270022</v>
      </c>
      <c r="I6" t="e">
        <f>VLOOKUP(A6,HOP!A:T,20,0)</f>
        <v>#N/A</v>
      </c>
      <c r="J6">
        <v>1.9</v>
      </c>
    </row>
    <row r="7" hidden="1" spans="1:10">
      <c r="A7">
        <v>1285977601</v>
      </c>
      <c r="B7" t="s">
        <v>35</v>
      </c>
      <c r="C7" t="s">
        <v>36</v>
      </c>
      <c r="D7" s="4">
        <v>158.91</v>
      </c>
      <c r="E7">
        <v>158.91</v>
      </c>
      <c r="F7" s="8" t="s">
        <v>175</v>
      </c>
      <c r="G7">
        <f t="shared" si="0"/>
        <v>0</v>
      </c>
      <c r="H7" t="str">
        <f t="shared" si="1"/>
        <v>，202201100810380020</v>
      </c>
      <c r="I7" t="e">
        <f>VLOOKUP(A7,HOP!A:T,20,0)</f>
        <v>#N/A</v>
      </c>
      <c r="J7" s="6">
        <v>1.1</v>
      </c>
    </row>
    <row r="8" hidden="1" spans="1:10">
      <c r="A8">
        <v>1289160427</v>
      </c>
      <c r="B8" t="s">
        <v>36</v>
      </c>
      <c r="C8" t="s">
        <v>64</v>
      </c>
      <c r="D8" s="4">
        <v>329.6</v>
      </c>
      <c r="E8">
        <v>329.6</v>
      </c>
      <c r="F8" s="8" t="s">
        <v>176</v>
      </c>
      <c r="G8">
        <f t="shared" si="0"/>
        <v>0</v>
      </c>
      <c r="H8" t="str">
        <f t="shared" si="1"/>
        <v>，202201121838100020</v>
      </c>
      <c r="I8" t="e">
        <f>VLOOKUP(A8,HOP!A:T,20,0)</f>
        <v>#N/A</v>
      </c>
      <c r="J8">
        <v>1.12</v>
      </c>
    </row>
    <row r="9" spans="1:9">
      <c r="A9" t="s">
        <v>69</v>
      </c>
      <c r="B9" t="s">
        <v>35</v>
      </c>
      <c r="C9" t="s">
        <v>36</v>
      </c>
      <c r="D9" s="4">
        <v>490</v>
      </c>
      <c r="E9" t="str">
        <f>VLOOKUP(A9,HOP!A:L,12,0)</f>
        <v>490.00</v>
      </c>
      <c r="F9" t="str">
        <f>VLOOKUP(A9,HOP!A:C,3,0)</f>
        <v>2384752</v>
      </c>
      <c r="G9">
        <f t="shared" si="0"/>
        <v>0</v>
      </c>
      <c r="H9" t="str">
        <f t="shared" si="1"/>
        <v>，2384752</v>
      </c>
      <c r="I9" t="str">
        <f>VLOOKUP(A9,HOP!A:T,20,0)</f>
        <v>直采</v>
      </c>
    </row>
    <row r="10" spans="1:9">
      <c r="A10" t="s">
        <v>76</v>
      </c>
      <c r="B10" t="s">
        <v>25</v>
      </c>
      <c r="C10" t="s">
        <v>26</v>
      </c>
      <c r="D10" s="4">
        <v>229</v>
      </c>
      <c r="E10" t="str">
        <f>VLOOKUP(A10,HOP!A:L,12,0)</f>
        <v>229.00</v>
      </c>
      <c r="F10" t="str">
        <f>VLOOKUP(A10,HOP!A:C,3,0)</f>
        <v>2379948</v>
      </c>
      <c r="G10">
        <f t="shared" si="0"/>
        <v>0</v>
      </c>
      <c r="H10" t="str">
        <f t="shared" si="1"/>
        <v>，2379948</v>
      </c>
      <c r="I10" t="str">
        <f>VLOOKUP(A10,HOP!A:T,20,0)</f>
        <v>直采</v>
      </c>
    </row>
    <row r="11" spans="1:9">
      <c r="A11" t="s">
        <v>79</v>
      </c>
      <c r="B11" t="s">
        <v>26</v>
      </c>
      <c r="C11" t="s">
        <v>35</v>
      </c>
      <c r="D11" s="4">
        <v>370.81</v>
      </c>
      <c r="E11" t="str">
        <f>VLOOKUP(A11,HOP!A:L,12,0)</f>
        <v>370.81</v>
      </c>
      <c r="F11" t="str">
        <f>VLOOKUP(A11,HOP!A:C,3,0)</f>
        <v>2381758</v>
      </c>
      <c r="G11">
        <f t="shared" si="0"/>
        <v>0</v>
      </c>
      <c r="H11" t="str">
        <f t="shared" si="1"/>
        <v>，2381758</v>
      </c>
      <c r="I11" t="str">
        <f>VLOOKUP(A11,HOP!A:T,20,0)</f>
        <v>直采</v>
      </c>
    </row>
    <row r="12" spans="1:9">
      <c r="A12" t="s">
        <v>83</v>
      </c>
      <c r="B12" t="s">
        <v>36</v>
      </c>
      <c r="C12" t="s">
        <v>86</v>
      </c>
      <c r="D12" s="4">
        <v>215.1</v>
      </c>
      <c r="E12" t="str">
        <f>VLOOKUP(A12,HOP!A:L,12,0)</f>
        <v>215.10</v>
      </c>
      <c r="F12" t="str">
        <f>VLOOKUP(A12,HOP!A:C,3,0)</f>
        <v>2385700</v>
      </c>
      <c r="G12">
        <f t="shared" si="0"/>
        <v>0</v>
      </c>
      <c r="H12" t="str">
        <f t="shared" si="1"/>
        <v>，2385700</v>
      </c>
      <c r="I12" t="str">
        <f>VLOOKUP(A12,HOP!A:T,20,0)</f>
        <v>直采</v>
      </c>
    </row>
    <row r="13" spans="1:9">
      <c r="A13" t="s">
        <v>88</v>
      </c>
      <c r="B13" t="s">
        <v>86</v>
      </c>
      <c r="C13" t="s">
        <v>64</v>
      </c>
      <c r="D13" s="4">
        <v>370.81</v>
      </c>
      <c r="E13" t="str">
        <f>VLOOKUP(A13,HOP!A:L,12,0)</f>
        <v>370.81</v>
      </c>
      <c r="F13" t="str">
        <f>VLOOKUP(A13,HOP!A:C,3,0)</f>
        <v>2382503</v>
      </c>
      <c r="G13">
        <f t="shared" si="0"/>
        <v>0</v>
      </c>
      <c r="H13" t="str">
        <f t="shared" si="1"/>
        <v>，2382503</v>
      </c>
      <c r="I13" t="str">
        <f>VLOOKUP(A13,HOP!A:T,20,0)</f>
        <v>直采</v>
      </c>
    </row>
    <row r="14" spans="1:9">
      <c r="A14" t="s">
        <v>90</v>
      </c>
      <c r="B14" t="s">
        <v>86</v>
      </c>
      <c r="C14" t="s">
        <v>64</v>
      </c>
      <c r="D14" s="4">
        <v>222.28</v>
      </c>
      <c r="E14" t="str">
        <f>VLOOKUP(A14,HOP!A:L,12,0)</f>
        <v>222.28</v>
      </c>
      <c r="F14" t="str">
        <f>VLOOKUP(A14,HOP!A:C,3,0)</f>
        <v>2386122</v>
      </c>
      <c r="G14">
        <f t="shared" si="0"/>
        <v>0</v>
      </c>
      <c r="H14" t="str">
        <f t="shared" si="1"/>
        <v>，2386122</v>
      </c>
      <c r="I14" t="str">
        <f>VLOOKUP(A14,HOP!A:T,20,0)</f>
        <v>直采</v>
      </c>
    </row>
    <row r="15" spans="1:9">
      <c r="A15" t="s">
        <v>93</v>
      </c>
      <c r="B15" t="s">
        <v>64</v>
      </c>
      <c r="C15" t="s">
        <v>49</v>
      </c>
      <c r="D15" s="4">
        <v>766.34</v>
      </c>
      <c r="E15" t="str">
        <f>VLOOKUP(A15,HOP!A:L,12,0)</f>
        <v>766.34</v>
      </c>
      <c r="F15" t="str">
        <f>VLOOKUP(A15,HOP!A:C,3,0)</f>
        <v>2388255</v>
      </c>
      <c r="G15">
        <f t="shared" si="0"/>
        <v>0</v>
      </c>
      <c r="H15" t="str">
        <f t="shared" si="1"/>
        <v>，2388255</v>
      </c>
      <c r="I15" t="str">
        <f>VLOOKUP(A15,HOP!A:T,20,0)</f>
        <v>直采</v>
      </c>
    </row>
    <row r="16" spans="1:9">
      <c r="A16" t="s">
        <v>97</v>
      </c>
      <c r="B16" t="s">
        <v>49</v>
      </c>
      <c r="C16" t="s">
        <v>50</v>
      </c>
      <c r="D16" s="4">
        <v>444.56</v>
      </c>
      <c r="E16" t="str">
        <f>VLOOKUP(A16,HOP!A:L,12,0)</f>
        <v>444.56</v>
      </c>
      <c r="F16" t="str">
        <f>VLOOKUP(A16,HOP!A:C,3,0)</f>
        <v>2392015</v>
      </c>
      <c r="G16">
        <f t="shared" si="0"/>
        <v>0</v>
      </c>
      <c r="H16" t="str">
        <f t="shared" si="1"/>
        <v>，2392015</v>
      </c>
      <c r="I16" t="str">
        <f>VLOOKUP(A16,HOP!A:T,20,0)</f>
        <v>直采</v>
      </c>
    </row>
    <row r="17" spans="1:9">
      <c r="A17" t="s">
        <v>101</v>
      </c>
      <c r="B17" t="s">
        <v>49</v>
      </c>
      <c r="C17" t="s">
        <v>50</v>
      </c>
      <c r="D17" s="4">
        <v>766.34</v>
      </c>
      <c r="E17" t="str">
        <f>VLOOKUP(A17,HOP!A:L,12,0)</f>
        <v>766.34</v>
      </c>
      <c r="F17" t="str">
        <f>VLOOKUP(A17,HOP!A:C,3,0)</f>
        <v>2392471</v>
      </c>
      <c r="G17">
        <f t="shared" si="0"/>
        <v>0</v>
      </c>
      <c r="H17" t="str">
        <f t="shared" si="1"/>
        <v>，2392471</v>
      </c>
      <c r="I17" t="str">
        <f>VLOOKUP(A17,HOP!A:T,20,0)</f>
        <v>直采</v>
      </c>
    </row>
    <row r="18" spans="1:9">
      <c r="A18" t="s">
        <v>104</v>
      </c>
      <c r="B18" t="s">
        <v>49</v>
      </c>
      <c r="C18" t="s">
        <v>50</v>
      </c>
      <c r="D18" s="4">
        <v>383.17</v>
      </c>
      <c r="E18" t="str">
        <f>VLOOKUP(A18,HOP!A:L,12,0)</f>
        <v>383.17</v>
      </c>
      <c r="F18" t="str">
        <f>VLOOKUP(A18,HOP!A:C,3,0)</f>
        <v>2392639</v>
      </c>
      <c r="G18">
        <f t="shared" si="0"/>
        <v>0</v>
      </c>
      <c r="H18" t="str">
        <f t="shared" si="1"/>
        <v>，2392639</v>
      </c>
      <c r="I18" t="str">
        <f>VLOOKUP(A18,HOP!A:T,20,0)</f>
        <v>直采</v>
      </c>
    </row>
    <row r="19" spans="1:9">
      <c r="A19" t="s">
        <v>106</v>
      </c>
      <c r="B19" t="s">
        <v>49</v>
      </c>
      <c r="C19" t="s">
        <v>50</v>
      </c>
      <c r="D19" s="4">
        <v>444.56</v>
      </c>
      <c r="E19" t="str">
        <f>VLOOKUP(A19,HOP!A:L,12,0)</f>
        <v>444.56</v>
      </c>
      <c r="F19" t="str">
        <f>VLOOKUP(A19,HOP!A:C,3,0)</f>
        <v>2392983</v>
      </c>
      <c r="G19">
        <f t="shared" si="0"/>
        <v>0</v>
      </c>
      <c r="H19" t="str">
        <f t="shared" si="1"/>
        <v>，2392983</v>
      </c>
      <c r="I19" t="str">
        <f>VLOOKUP(A19,HOP!A:T,20,0)</f>
        <v>直采</v>
      </c>
    </row>
    <row r="20" hidden="1" spans="1:10">
      <c r="A20">
        <v>1286874509</v>
      </c>
      <c r="B20" t="s">
        <v>26</v>
      </c>
      <c r="C20" t="s">
        <v>35</v>
      </c>
      <c r="D20" s="4">
        <v>156</v>
      </c>
      <c r="E20">
        <v>156</v>
      </c>
      <c r="F20" s="8" t="s">
        <v>177</v>
      </c>
      <c r="G20">
        <f t="shared" si="0"/>
        <v>0</v>
      </c>
      <c r="H20" t="str">
        <f t="shared" si="1"/>
        <v>，202201101900250022</v>
      </c>
      <c r="I20" t="e">
        <f>VLOOKUP(A20,HOP!A:T,20,0)</f>
        <v>#N/A</v>
      </c>
      <c r="J20" s="6">
        <v>1.1</v>
      </c>
    </row>
    <row r="21" hidden="1" spans="1:10">
      <c r="A21">
        <v>1286919783</v>
      </c>
      <c r="B21" t="s">
        <v>26</v>
      </c>
      <c r="C21" t="s">
        <v>35</v>
      </c>
      <c r="D21" s="4">
        <v>149</v>
      </c>
      <c r="E21">
        <v>149</v>
      </c>
      <c r="F21" s="8" t="s">
        <v>178</v>
      </c>
      <c r="G21">
        <f t="shared" si="0"/>
        <v>0</v>
      </c>
      <c r="H21" t="str">
        <f t="shared" si="1"/>
        <v>，202201101947050022</v>
      </c>
      <c r="I21" t="e">
        <f>VLOOKUP(A21,HOP!A:T,20,0)</f>
        <v>#N/A</v>
      </c>
      <c r="J21" s="6">
        <v>1.1</v>
      </c>
    </row>
    <row r="22" hidden="1" spans="1:10">
      <c r="A22">
        <v>1288051962</v>
      </c>
      <c r="B22" t="s">
        <v>35</v>
      </c>
      <c r="C22" t="s">
        <v>36</v>
      </c>
      <c r="D22" s="4">
        <v>151</v>
      </c>
      <c r="E22">
        <v>151</v>
      </c>
      <c r="F22" s="8" t="s">
        <v>179</v>
      </c>
      <c r="G22">
        <f t="shared" si="0"/>
        <v>0</v>
      </c>
      <c r="H22" t="str">
        <f t="shared" si="1"/>
        <v>，202201111928420020</v>
      </c>
      <c r="I22" t="e">
        <f>VLOOKUP(A22,HOP!A:T,20,0)</f>
        <v>#N/A</v>
      </c>
      <c r="J22">
        <v>1.11</v>
      </c>
    </row>
    <row r="23" hidden="1" spans="1:10">
      <c r="A23">
        <v>1288065124</v>
      </c>
      <c r="B23" t="s">
        <v>35</v>
      </c>
      <c r="C23" t="s">
        <v>36</v>
      </c>
      <c r="D23" s="4">
        <v>171</v>
      </c>
      <c r="E23">
        <v>171</v>
      </c>
      <c r="F23" s="8" t="s">
        <v>180</v>
      </c>
      <c r="G23">
        <f t="shared" si="0"/>
        <v>0</v>
      </c>
      <c r="H23" t="str">
        <f t="shared" si="1"/>
        <v>，202201111945330020</v>
      </c>
      <c r="I23" t="e">
        <f>VLOOKUP(A23,HOP!A:T,20,0)</f>
        <v>#N/A</v>
      </c>
      <c r="J23">
        <v>1.11</v>
      </c>
    </row>
    <row r="24" hidden="1" spans="1:10">
      <c r="A24">
        <v>1288927482</v>
      </c>
      <c r="B24" t="s">
        <v>36</v>
      </c>
      <c r="C24" t="s">
        <v>86</v>
      </c>
      <c r="D24" s="4">
        <v>151</v>
      </c>
      <c r="E24">
        <v>151</v>
      </c>
      <c r="F24" s="8" t="s">
        <v>181</v>
      </c>
      <c r="G24">
        <f t="shared" si="0"/>
        <v>0</v>
      </c>
      <c r="H24" t="str">
        <f t="shared" si="1"/>
        <v>，202201121344200021</v>
      </c>
      <c r="I24" t="e">
        <f>VLOOKUP(A24,HOP!A:T,20,0)</f>
        <v>#N/A</v>
      </c>
      <c r="J24">
        <v>1.12</v>
      </c>
    </row>
    <row r="25" hidden="1" spans="1:10">
      <c r="A25">
        <v>1289092877</v>
      </c>
      <c r="B25" t="s">
        <v>36</v>
      </c>
      <c r="C25" t="s">
        <v>86</v>
      </c>
      <c r="D25" s="4">
        <v>151</v>
      </c>
      <c r="E25">
        <v>151</v>
      </c>
      <c r="F25" s="8" t="s">
        <v>182</v>
      </c>
      <c r="G25">
        <f t="shared" si="0"/>
        <v>0</v>
      </c>
      <c r="H25" t="str">
        <f t="shared" si="1"/>
        <v>，202201121712310020</v>
      </c>
      <c r="I25" t="e">
        <f>VLOOKUP(A25,HOP!A:T,20,0)</f>
        <v>#N/A</v>
      </c>
      <c r="J25">
        <v>1.12</v>
      </c>
    </row>
    <row r="26" hidden="1" spans="1:10">
      <c r="A26">
        <v>1289954942</v>
      </c>
      <c r="B26" t="s">
        <v>86</v>
      </c>
      <c r="C26" t="s">
        <v>64</v>
      </c>
      <c r="D26" s="4">
        <v>151</v>
      </c>
      <c r="E26">
        <v>151</v>
      </c>
      <c r="F26" s="8" t="s">
        <v>183</v>
      </c>
      <c r="G26">
        <f t="shared" si="0"/>
        <v>0</v>
      </c>
      <c r="H26" t="str">
        <f t="shared" si="1"/>
        <v>，202201131111040022</v>
      </c>
      <c r="I26" t="e">
        <f>VLOOKUP(A26,HOP!A:T,20,0)</f>
        <v>#N/A</v>
      </c>
      <c r="J26">
        <v>1.13</v>
      </c>
    </row>
    <row r="27" hidden="1" spans="1:10">
      <c r="A27">
        <v>1290110518</v>
      </c>
      <c r="B27" t="s">
        <v>86</v>
      </c>
      <c r="C27" t="s">
        <v>64</v>
      </c>
      <c r="D27" s="4">
        <v>151</v>
      </c>
      <c r="E27">
        <v>151</v>
      </c>
      <c r="F27" s="8" t="s">
        <v>184</v>
      </c>
      <c r="G27">
        <f t="shared" si="0"/>
        <v>0</v>
      </c>
      <c r="H27" t="str">
        <f t="shared" si="1"/>
        <v>，202201131431310025</v>
      </c>
      <c r="I27" t="e">
        <f>VLOOKUP(A27,HOP!A:T,20,0)</f>
        <v>#N/A</v>
      </c>
      <c r="J27">
        <v>1.13</v>
      </c>
    </row>
    <row r="28" spans="1:9">
      <c r="A28" t="s">
        <v>135</v>
      </c>
      <c r="B28" t="s">
        <v>25</v>
      </c>
      <c r="C28" t="s">
        <v>26</v>
      </c>
      <c r="D28" s="4">
        <v>151</v>
      </c>
      <c r="E28" t="str">
        <f>VLOOKUP(A28,HOP!A:L,12,0)</f>
        <v>151.00</v>
      </c>
      <c r="F28" t="str">
        <f>VLOOKUP(A28,HOP!A:C,3,0)</f>
        <v>2379953</v>
      </c>
      <c r="G28">
        <f t="shared" si="0"/>
        <v>0</v>
      </c>
      <c r="H28" t="str">
        <f t="shared" si="1"/>
        <v>，2379953</v>
      </c>
      <c r="I28" t="str">
        <f>VLOOKUP(A28,HOP!A:T,20,0)</f>
        <v>直采</v>
      </c>
    </row>
    <row r="29" spans="1:9">
      <c r="A29" t="s">
        <v>138</v>
      </c>
      <c r="B29" t="s">
        <v>86</v>
      </c>
      <c r="C29" t="s">
        <v>64</v>
      </c>
      <c r="D29" s="4">
        <v>151</v>
      </c>
      <c r="E29" t="str">
        <f>VLOOKUP(A29,HOP!A:L,12,0)</f>
        <v>151.00</v>
      </c>
      <c r="F29" t="str">
        <f>VLOOKUP(A29,HOP!A:C,3,0)</f>
        <v>2387712</v>
      </c>
      <c r="G29">
        <f t="shared" si="0"/>
        <v>0</v>
      </c>
      <c r="H29" t="str">
        <f t="shared" si="1"/>
        <v>，2387712</v>
      </c>
      <c r="I29" t="str">
        <f>VLOOKUP(A29,HOP!A:T,20,0)</f>
        <v>直采</v>
      </c>
    </row>
    <row r="30" spans="1:9">
      <c r="A30" t="s">
        <v>140</v>
      </c>
      <c r="B30" t="s">
        <v>49</v>
      </c>
      <c r="C30" t="s">
        <v>50</v>
      </c>
      <c r="D30" s="4">
        <v>151</v>
      </c>
      <c r="E30" t="str">
        <f>VLOOKUP(A30,HOP!A:L,12,0)</f>
        <v>151.00</v>
      </c>
      <c r="F30" t="str">
        <f>VLOOKUP(A30,HOP!A:C,3,0)</f>
        <v>2392133</v>
      </c>
      <c r="G30">
        <f t="shared" si="0"/>
        <v>0</v>
      </c>
      <c r="H30" t="str">
        <f t="shared" si="1"/>
        <v>，2392133</v>
      </c>
      <c r="I30" t="str">
        <f>VLOOKUP(A30,HOP!A:T,20,0)</f>
        <v>直采</v>
      </c>
    </row>
    <row r="31" spans="1:9">
      <c r="A31" t="s">
        <v>144</v>
      </c>
      <c r="B31" t="s">
        <v>26</v>
      </c>
      <c r="C31" t="s">
        <v>35</v>
      </c>
      <c r="D31" s="4">
        <v>278</v>
      </c>
      <c r="E31" t="str">
        <f>VLOOKUP(A31,HOP!A:L,12,0)</f>
        <v>278.00</v>
      </c>
      <c r="F31" t="str">
        <f>VLOOKUP(A31,HOP!A:C,3,0)</f>
        <v>2381709</v>
      </c>
      <c r="G31">
        <f t="shared" si="0"/>
        <v>0</v>
      </c>
      <c r="H31" t="str">
        <f t="shared" si="1"/>
        <v>，2381709</v>
      </c>
      <c r="I31" t="str">
        <f>VLOOKUP(A31,HOP!A:T,20,0)</f>
        <v>直采</v>
      </c>
    </row>
    <row r="32" spans="1:9">
      <c r="A32" t="s">
        <v>148</v>
      </c>
      <c r="B32" t="s">
        <v>49</v>
      </c>
      <c r="C32" t="s">
        <v>50</v>
      </c>
      <c r="D32" s="4">
        <v>259</v>
      </c>
      <c r="E32" t="str">
        <f>VLOOKUP(A32,HOP!A:L,12,0)</f>
        <v>259.00</v>
      </c>
      <c r="F32" t="str">
        <f>VLOOKUP(A32,HOP!A:C,3,0)</f>
        <v>2392343</v>
      </c>
      <c r="G32">
        <f t="shared" si="0"/>
        <v>0</v>
      </c>
      <c r="H32" t="str">
        <f t="shared" si="1"/>
        <v>，2392343</v>
      </c>
      <c r="I32" t="str">
        <f>VLOOKUP(A32,HOP!A:T,20,0)</f>
        <v>直采</v>
      </c>
    </row>
    <row r="33" spans="1:9">
      <c r="A33" t="s">
        <v>151</v>
      </c>
      <c r="B33" t="s">
        <v>49</v>
      </c>
      <c r="C33" t="s">
        <v>50</v>
      </c>
      <c r="D33" s="4">
        <v>259</v>
      </c>
      <c r="E33" t="str">
        <f>VLOOKUP(A33,HOP!A:L,12,0)</f>
        <v>259.00</v>
      </c>
      <c r="F33" t="str">
        <f>VLOOKUP(A33,HOP!A:C,3,0)</f>
        <v>2392383</v>
      </c>
      <c r="G33">
        <f t="shared" si="0"/>
        <v>0</v>
      </c>
      <c r="H33" t="str">
        <f t="shared" si="1"/>
        <v>，2392383</v>
      </c>
      <c r="I33" t="str">
        <f>VLOOKUP(A33,HOP!A:T,20,0)</f>
        <v>直采</v>
      </c>
    </row>
    <row r="34" spans="1:9">
      <c r="A34" t="s">
        <v>156</v>
      </c>
      <c r="B34" t="s">
        <v>49</v>
      </c>
      <c r="C34" t="s">
        <v>50</v>
      </c>
      <c r="D34" s="4">
        <v>228</v>
      </c>
      <c r="E34" t="str">
        <f>VLOOKUP(A34,HOP!A:L,12,0)</f>
        <v>228.00</v>
      </c>
      <c r="F34" t="str">
        <f>VLOOKUP(A34,HOP!A:C,3,0)</f>
        <v>2392229</v>
      </c>
      <c r="G34">
        <f t="shared" si="0"/>
        <v>0</v>
      </c>
      <c r="H34" t="str">
        <f t="shared" si="1"/>
        <v>，2392229</v>
      </c>
      <c r="I34" t="str">
        <f>VLOOKUP(A34,HOP!A:T,20,0)</f>
        <v>直采</v>
      </c>
    </row>
    <row r="35" spans="1:9">
      <c r="A35" t="s">
        <v>162</v>
      </c>
      <c r="B35" t="s">
        <v>35</v>
      </c>
      <c r="C35" t="s">
        <v>64</v>
      </c>
      <c r="D35" s="4">
        <v>420</v>
      </c>
      <c r="E35" t="str">
        <f>VLOOKUP(A35,HOP!A:L,12,0)</f>
        <v>420.00</v>
      </c>
      <c r="F35" t="str">
        <f>VLOOKUP(A35,HOP!A:C,3,0)</f>
        <v>2383797</v>
      </c>
      <c r="G35">
        <f t="shared" si="0"/>
        <v>0</v>
      </c>
      <c r="H35" t="str">
        <f t="shared" si="1"/>
        <v>，2383797</v>
      </c>
      <c r="I35" t="str">
        <f>VLOOKUP(A35,HOP!A:T,20,0)</f>
        <v>直采</v>
      </c>
    </row>
    <row r="36" spans="1:9">
      <c r="A36" t="s">
        <v>167</v>
      </c>
      <c r="B36" t="s">
        <v>86</v>
      </c>
      <c r="C36" t="s">
        <v>64</v>
      </c>
      <c r="D36" s="4">
        <v>140</v>
      </c>
      <c r="E36" t="str">
        <f>VLOOKUP(A36,HOP!A:L,12,0)</f>
        <v>140.00</v>
      </c>
      <c r="F36" t="str">
        <f>VLOOKUP(A36,HOP!A:C,3,0)</f>
        <v>2388105</v>
      </c>
      <c r="G36">
        <f t="shared" si="0"/>
        <v>0</v>
      </c>
      <c r="H36" t="str">
        <f t="shared" si="1"/>
        <v>，2388105</v>
      </c>
      <c r="I36" t="str">
        <f>VLOOKUP(A36,HOP!A:T,20,0)</f>
        <v>直采</v>
      </c>
    </row>
    <row r="37" spans="1:9">
      <c r="A37" t="s">
        <v>170</v>
      </c>
      <c r="B37" t="s">
        <v>86</v>
      </c>
      <c r="C37" t="s">
        <v>64</v>
      </c>
      <c r="D37" s="4">
        <v>140</v>
      </c>
      <c r="E37" t="str">
        <f>VLOOKUP(A37,HOP!A:L,12,0)</f>
        <v>140.00</v>
      </c>
      <c r="F37" t="str">
        <f>VLOOKUP(A37,HOP!A:C,3,0)</f>
        <v>2388168</v>
      </c>
      <c r="G37">
        <f t="shared" si="0"/>
        <v>0</v>
      </c>
      <c r="H37" t="str">
        <f t="shared" si="1"/>
        <v>，2388168</v>
      </c>
      <c r="I37" t="str">
        <f>VLOOKUP(A37,HOP!A:T,20,0)</f>
        <v>直采</v>
      </c>
    </row>
    <row r="39" spans="4:4">
      <c r="D39">
        <f>SUM(D2:D38)</f>
        <v>10334.29</v>
      </c>
    </row>
    <row r="40" spans="4:4">
      <c r="D40" s="5" t="s">
        <v>6</v>
      </c>
    </row>
    <row r="41" spans="4:4">
      <c r="D41">
        <v>10334.29</v>
      </c>
    </row>
    <row r="45" spans="1:4">
      <c r="A45" t="s">
        <v>185</v>
      </c>
      <c r="D45">
        <v>8016.97</v>
      </c>
    </row>
    <row r="46" spans="1:4">
      <c r="A46" t="s">
        <v>186</v>
      </c>
      <c r="D46">
        <v>2317.32</v>
      </c>
    </row>
    <row r="47" spans="1:4">
      <c r="A47" t="s">
        <v>187</v>
      </c>
      <c r="D47">
        <f>SUBTOTAL(9,D45:D46)</f>
        <v>10334.29</v>
      </c>
    </row>
  </sheetData>
  <autoFilter ref="A1:I37">
    <filterColumn colId="8">
      <customFilters>
        <customFilter operator="equal" val="直采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188</v>
      </c>
      <c r="B1" s="2" t="s">
        <v>189</v>
      </c>
      <c r="C1" s="2" t="s">
        <v>190</v>
      </c>
      <c r="D1" s="2" t="s">
        <v>191</v>
      </c>
      <c r="E1" s="2" t="s">
        <v>192</v>
      </c>
      <c r="F1" s="2" t="s">
        <v>17</v>
      </c>
      <c r="G1" s="2" t="s">
        <v>18</v>
      </c>
      <c r="H1" s="2" t="s">
        <v>193</v>
      </c>
      <c r="I1" s="2" t="s">
        <v>194</v>
      </c>
      <c r="J1" s="2" t="s">
        <v>195</v>
      </c>
      <c r="K1" s="2" t="s">
        <v>196</v>
      </c>
      <c r="L1" s="2" t="s">
        <v>197</v>
      </c>
      <c r="M1" s="2" t="s">
        <v>198</v>
      </c>
      <c r="N1" s="2" t="s">
        <v>199</v>
      </c>
      <c r="O1" s="2" t="s">
        <v>200</v>
      </c>
      <c r="P1" s="2" t="s">
        <v>201</v>
      </c>
      <c r="Q1" s="2" t="s">
        <v>202</v>
      </c>
      <c r="R1" s="2" t="s">
        <v>203</v>
      </c>
      <c r="S1" s="2" t="s">
        <v>204</v>
      </c>
      <c r="T1" s="2" t="s">
        <v>205</v>
      </c>
    </row>
    <row r="2" s="1" customFormat="1" spans="1:20">
      <c r="A2" s="1" t="s">
        <v>106</v>
      </c>
      <c r="B2" s="1" t="s">
        <v>206</v>
      </c>
      <c r="C2" s="1" t="s">
        <v>207</v>
      </c>
      <c r="D2" s="1" t="s">
        <v>208</v>
      </c>
      <c r="E2" s="1" t="s">
        <v>209</v>
      </c>
      <c r="F2" s="1" t="s">
        <v>206</v>
      </c>
      <c r="G2" s="1" t="s">
        <v>210</v>
      </c>
      <c r="H2" s="1" t="s">
        <v>211</v>
      </c>
      <c r="I2" s="1" t="s">
        <v>212</v>
      </c>
      <c r="J2" s="1" t="s">
        <v>213</v>
      </c>
      <c r="K2" s="1" t="s">
        <v>212</v>
      </c>
      <c r="L2" s="1" t="s">
        <v>212</v>
      </c>
      <c r="M2" s="1" t="s">
        <v>214</v>
      </c>
      <c r="N2" s="1" t="s">
        <v>214</v>
      </c>
      <c r="O2" s="1" t="s">
        <v>7</v>
      </c>
      <c r="P2" s="1" t="s">
        <v>215</v>
      </c>
      <c r="Q2" s="1" t="s">
        <v>216</v>
      </c>
      <c r="R2" s="1" t="s">
        <v>217</v>
      </c>
      <c r="S2" s="1" t="s">
        <v>218</v>
      </c>
      <c r="T2" s="1" t="s">
        <v>219</v>
      </c>
    </row>
    <row r="3" s="1" customFormat="1" spans="1:20">
      <c r="A3" s="1" t="s">
        <v>104</v>
      </c>
      <c r="B3" s="1" t="s">
        <v>206</v>
      </c>
      <c r="C3" s="1" t="s">
        <v>220</v>
      </c>
      <c r="D3" s="1" t="s">
        <v>208</v>
      </c>
      <c r="E3" s="1" t="s">
        <v>105</v>
      </c>
      <c r="F3" s="1" t="s">
        <v>206</v>
      </c>
      <c r="G3" s="1" t="s">
        <v>210</v>
      </c>
      <c r="H3" s="1" t="s">
        <v>211</v>
      </c>
      <c r="I3" s="1" t="s">
        <v>96</v>
      </c>
      <c r="J3" s="1" t="s">
        <v>213</v>
      </c>
      <c r="K3" s="1" t="s">
        <v>96</v>
      </c>
      <c r="L3" s="1" t="s">
        <v>96</v>
      </c>
      <c r="M3" s="1" t="s">
        <v>214</v>
      </c>
      <c r="N3" s="1" t="s">
        <v>214</v>
      </c>
      <c r="O3" s="1" t="s">
        <v>7</v>
      </c>
      <c r="P3" s="1" t="s">
        <v>215</v>
      </c>
      <c r="Q3" s="1" t="s">
        <v>221</v>
      </c>
      <c r="R3" s="1" t="s">
        <v>217</v>
      </c>
      <c r="S3" s="1" t="s">
        <v>218</v>
      </c>
      <c r="T3" s="1" t="s">
        <v>219</v>
      </c>
    </row>
    <row r="4" s="1" customFormat="1" spans="1:20">
      <c r="A4" s="1" t="s">
        <v>101</v>
      </c>
      <c r="B4" s="1" t="s">
        <v>206</v>
      </c>
      <c r="C4" s="1" t="s">
        <v>222</v>
      </c>
      <c r="D4" s="1" t="s">
        <v>208</v>
      </c>
      <c r="E4" s="1" t="s">
        <v>223</v>
      </c>
      <c r="F4" s="1" t="s">
        <v>206</v>
      </c>
      <c r="G4" s="1" t="s">
        <v>210</v>
      </c>
      <c r="H4" s="1" t="s">
        <v>211</v>
      </c>
      <c r="I4" s="1" t="s">
        <v>224</v>
      </c>
      <c r="J4" s="1" t="s">
        <v>213</v>
      </c>
      <c r="K4" s="1" t="s">
        <v>224</v>
      </c>
      <c r="L4" s="1" t="s">
        <v>224</v>
      </c>
      <c r="M4" s="1" t="s">
        <v>214</v>
      </c>
      <c r="N4" s="1" t="s">
        <v>214</v>
      </c>
      <c r="O4" s="1" t="s">
        <v>7</v>
      </c>
      <c r="P4" s="1" t="s">
        <v>215</v>
      </c>
      <c r="Q4" s="1" t="s">
        <v>225</v>
      </c>
      <c r="R4" s="1" t="s">
        <v>217</v>
      </c>
      <c r="S4" s="1" t="s">
        <v>218</v>
      </c>
      <c r="T4" s="1" t="s">
        <v>219</v>
      </c>
    </row>
    <row r="5" s="1" customFormat="1" spans="1:20">
      <c r="A5" s="1" t="s">
        <v>151</v>
      </c>
      <c r="B5" s="1" t="s">
        <v>206</v>
      </c>
      <c r="C5" s="1" t="s">
        <v>226</v>
      </c>
      <c r="D5" s="1" t="s">
        <v>142</v>
      </c>
      <c r="E5" s="1" t="s">
        <v>153</v>
      </c>
      <c r="F5" s="1" t="s">
        <v>206</v>
      </c>
      <c r="G5" s="1" t="s">
        <v>210</v>
      </c>
      <c r="H5" s="1" t="s">
        <v>211</v>
      </c>
      <c r="I5" s="1" t="s">
        <v>150</v>
      </c>
      <c r="J5" s="1" t="s">
        <v>213</v>
      </c>
      <c r="K5" s="1" t="s">
        <v>150</v>
      </c>
      <c r="L5" s="1" t="s">
        <v>150</v>
      </c>
      <c r="M5" s="1" t="s">
        <v>214</v>
      </c>
      <c r="N5" s="1" t="s">
        <v>214</v>
      </c>
      <c r="O5" s="1" t="s">
        <v>7</v>
      </c>
      <c r="P5" s="1" t="s">
        <v>215</v>
      </c>
      <c r="Q5" s="1" t="s">
        <v>227</v>
      </c>
      <c r="R5" s="1" t="s">
        <v>217</v>
      </c>
      <c r="S5" s="1" t="s">
        <v>218</v>
      </c>
      <c r="T5" s="1" t="s">
        <v>219</v>
      </c>
    </row>
    <row r="6" s="1" customFormat="1" spans="1:20">
      <c r="A6" s="1" t="s">
        <v>148</v>
      </c>
      <c r="B6" s="1" t="s">
        <v>206</v>
      </c>
      <c r="C6" s="1" t="s">
        <v>228</v>
      </c>
      <c r="D6" s="1" t="s">
        <v>142</v>
      </c>
      <c r="E6" s="1" t="s">
        <v>149</v>
      </c>
      <c r="F6" s="1" t="s">
        <v>206</v>
      </c>
      <c r="G6" s="1" t="s">
        <v>210</v>
      </c>
      <c r="H6" s="1" t="s">
        <v>211</v>
      </c>
      <c r="I6" s="1" t="s">
        <v>150</v>
      </c>
      <c r="J6" s="1" t="s">
        <v>213</v>
      </c>
      <c r="K6" s="1" t="s">
        <v>150</v>
      </c>
      <c r="L6" s="1" t="s">
        <v>150</v>
      </c>
      <c r="M6" s="1" t="s">
        <v>214</v>
      </c>
      <c r="N6" s="1" t="s">
        <v>214</v>
      </c>
      <c r="O6" s="1" t="s">
        <v>7</v>
      </c>
      <c r="P6" s="1" t="s">
        <v>215</v>
      </c>
      <c r="Q6" s="1" t="s">
        <v>229</v>
      </c>
      <c r="R6" s="1" t="s">
        <v>217</v>
      </c>
      <c r="S6" s="1" t="s">
        <v>218</v>
      </c>
      <c r="T6" s="1" t="s">
        <v>219</v>
      </c>
    </row>
    <row r="7" s="1" customFormat="1" spans="1:20">
      <c r="A7" s="1" t="s">
        <v>156</v>
      </c>
      <c r="B7" s="1" t="s">
        <v>206</v>
      </c>
      <c r="C7" s="1" t="s">
        <v>230</v>
      </c>
      <c r="D7" s="1" t="s">
        <v>154</v>
      </c>
      <c r="E7" s="1" t="s">
        <v>157</v>
      </c>
      <c r="F7" s="1" t="s">
        <v>206</v>
      </c>
      <c r="G7" s="1" t="s">
        <v>210</v>
      </c>
      <c r="H7" s="1" t="s">
        <v>211</v>
      </c>
      <c r="I7" s="1" t="s">
        <v>159</v>
      </c>
      <c r="J7" s="1" t="s">
        <v>213</v>
      </c>
      <c r="K7" s="1" t="s">
        <v>159</v>
      </c>
      <c r="L7" s="1" t="s">
        <v>159</v>
      </c>
      <c r="M7" s="1" t="s">
        <v>214</v>
      </c>
      <c r="N7" s="1" t="s">
        <v>214</v>
      </c>
      <c r="O7" s="1" t="s">
        <v>7</v>
      </c>
      <c r="P7" s="1" t="s">
        <v>215</v>
      </c>
      <c r="Q7" s="1" t="s">
        <v>231</v>
      </c>
      <c r="R7" s="1" t="s">
        <v>217</v>
      </c>
      <c r="S7" s="1" t="s">
        <v>218</v>
      </c>
      <c r="T7" s="1" t="s">
        <v>219</v>
      </c>
    </row>
    <row r="8" s="1" customFormat="1" spans="1:20">
      <c r="A8" s="1" t="s">
        <v>140</v>
      </c>
      <c r="B8" s="1" t="s">
        <v>206</v>
      </c>
      <c r="C8" s="1" t="s">
        <v>232</v>
      </c>
      <c r="D8" s="1" t="s">
        <v>133</v>
      </c>
      <c r="E8" s="1" t="s">
        <v>141</v>
      </c>
      <c r="F8" s="1" t="s">
        <v>206</v>
      </c>
      <c r="G8" s="1" t="s">
        <v>210</v>
      </c>
      <c r="H8" s="1" t="s">
        <v>211</v>
      </c>
      <c r="I8" s="1" t="s">
        <v>121</v>
      </c>
      <c r="J8" s="1" t="s">
        <v>213</v>
      </c>
      <c r="K8" s="1" t="s">
        <v>121</v>
      </c>
      <c r="L8" s="1" t="s">
        <v>121</v>
      </c>
      <c r="M8" s="1" t="s">
        <v>214</v>
      </c>
      <c r="N8" s="1" t="s">
        <v>214</v>
      </c>
      <c r="O8" s="1" t="s">
        <v>7</v>
      </c>
      <c r="P8" s="1" t="s">
        <v>215</v>
      </c>
      <c r="Q8" s="1" t="s">
        <v>233</v>
      </c>
      <c r="R8" s="1" t="s">
        <v>217</v>
      </c>
      <c r="S8" s="1" t="s">
        <v>218</v>
      </c>
      <c r="T8" s="1" t="s">
        <v>219</v>
      </c>
    </row>
    <row r="9" s="1" customFormat="1" spans="1:20">
      <c r="A9" s="1" t="s">
        <v>97</v>
      </c>
      <c r="B9" s="1" t="s">
        <v>206</v>
      </c>
      <c r="C9" s="1" t="s">
        <v>234</v>
      </c>
      <c r="D9" s="1" t="s">
        <v>208</v>
      </c>
      <c r="E9" s="1" t="s">
        <v>235</v>
      </c>
      <c r="F9" s="1" t="s">
        <v>206</v>
      </c>
      <c r="G9" s="1" t="s">
        <v>210</v>
      </c>
      <c r="H9" s="1" t="s">
        <v>211</v>
      </c>
      <c r="I9" s="1" t="s">
        <v>212</v>
      </c>
      <c r="J9" s="1" t="s">
        <v>213</v>
      </c>
      <c r="K9" s="1" t="s">
        <v>212</v>
      </c>
      <c r="L9" s="1" t="s">
        <v>212</v>
      </c>
      <c r="M9" s="1" t="s">
        <v>214</v>
      </c>
      <c r="N9" s="1" t="s">
        <v>214</v>
      </c>
      <c r="O9" s="1" t="s">
        <v>7</v>
      </c>
      <c r="P9" s="1" t="s">
        <v>215</v>
      </c>
      <c r="Q9" s="1" t="s">
        <v>236</v>
      </c>
      <c r="R9" s="1" t="s">
        <v>217</v>
      </c>
      <c r="S9" s="1" t="s">
        <v>218</v>
      </c>
      <c r="T9" s="1" t="s">
        <v>219</v>
      </c>
    </row>
    <row r="10" s="1" customFormat="1" spans="1:20">
      <c r="A10" s="1" t="s">
        <v>46</v>
      </c>
      <c r="B10" s="1" t="s">
        <v>237</v>
      </c>
      <c r="C10" s="1" t="s">
        <v>238</v>
      </c>
      <c r="D10" s="1" t="s">
        <v>44</v>
      </c>
      <c r="E10" s="1" t="s">
        <v>47</v>
      </c>
      <c r="F10" s="1" t="s">
        <v>206</v>
      </c>
      <c r="G10" s="1" t="s">
        <v>210</v>
      </c>
      <c r="H10" s="1" t="s">
        <v>211</v>
      </c>
      <c r="I10" s="1" t="s">
        <v>51</v>
      </c>
      <c r="J10" s="1" t="s">
        <v>213</v>
      </c>
      <c r="K10" s="1" t="s">
        <v>51</v>
      </c>
      <c r="L10" s="1" t="s">
        <v>51</v>
      </c>
      <c r="M10" s="1" t="s">
        <v>214</v>
      </c>
      <c r="N10" s="1" t="s">
        <v>214</v>
      </c>
      <c r="O10" s="1" t="s">
        <v>7</v>
      </c>
      <c r="P10" s="1" t="s">
        <v>215</v>
      </c>
      <c r="Q10" s="1" t="s">
        <v>239</v>
      </c>
      <c r="R10" s="1" t="s">
        <v>217</v>
      </c>
      <c r="S10" s="1" t="s">
        <v>218</v>
      </c>
      <c r="T10" s="1" t="s">
        <v>219</v>
      </c>
    </row>
    <row r="11" s="1" customFormat="1" spans="1:20">
      <c r="A11" s="1" t="s">
        <v>93</v>
      </c>
      <c r="B11" s="1" t="s">
        <v>240</v>
      </c>
      <c r="C11" s="1" t="s">
        <v>241</v>
      </c>
      <c r="D11" s="1" t="s">
        <v>208</v>
      </c>
      <c r="E11" s="1" t="s">
        <v>242</v>
      </c>
      <c r="F11" s="1" t="s">
        <v>237</v>
      </c>
      <c r="G11" s="1" t="s">
        <v>206</v>
      </c>
      <c r="H11" s="1" t="s">
        <v>211</v>
      </c>
      <c r="I11" s="1" t="s">
        <v>224</v>
      </c>
      <c r="J11" s="1" t="s">
        <v>213</v>
      </c>
      <c r="K11" s="1" t="s">
        <v>224</v>
      </c>
      <c r="L11" s="1" t="s">
        <v>224</v>
      </c>
      <c r="M11" s="1" t="s">
        <v>214</v>
      </c>
      <c r="N11" s="1" t="s">
        <v>214</v>
      </c>
      <c r="O11" s="1" t="s">
        <v>7</v>
      </c>
      <c r="P11" s="1" t="s">
        <v>215</v>
      </c>
      <c r="Q11" s="1" t="s">
        <v>243</v>
      </c>
      <c r="R11" s="1" t="s">
        <v>217</v>
      </c>
      <c r="S11" s="1" t="s">
        <v>218</v>
      </c>
      <c r="T11" s="1" t="s">
        <v>219</v>
      </c>
    </row>
    <row r="12" s="1" customFormat="1" spans="1:20">
      <c r="A12" s="1" t="s">
        <v>170</v>
      </c>
      <c r="B12" s="1" t="s">
        <v>240</v>
      </c>
      <c r="C12" s="1" t="s">
        <v>244</v>
      </c>
      <c r="D12" s="1" t="s">
        <v>160</v>
      </c>
      <c r="E12" s="1" t="s">
        <v>171</v>
      </c>
      <c r="F12" s="1" t="s">
        <v>240</v>
      </c>
      <c r="G12" s="1" t="s">
        <v>237</v>
      </c>
      <c r="H12" s="1" t="s">
        <v>211</v>
      </c>
      <c r="I12" s="1" t="s">
        <v>169</v>
      </c>
      <c r="J12" s="1" t="s">
        <v>213</v>
      </c>
      <c r="K12" s="1" t="s">
        <v>169</v>
      </c>
      <c r="L12" s="1" t="s">
        <v>169</v>
      </c>
      <c r="M12" s="1" t="s">
        <v>214</v>
      </c>
      <c r="N12" s="1" t="s">
        <v>214</v>
      </c>
      <c r="O12" s="1" t="s">
        <v>7</v>
      </c>
      <c r="P12" s="1" t="s">
        <v>215</v>
      </c>
      <c r="Q12" s="1" t="s">
        <v>245</v>
      </c>
      <c r="R12" s="1" t="s">
        <v>217</v>
      </c>
      <c r="S12" s="1" t="s">
        <v>218</v>
      </c>
      <c r="T12" s="1" t="s">
        <v>219</v>
      </c>
    </row>
    <row r="13" s="1" customFormat="1" spans="1:20">
      <c r="A13" s="1" t="s">
        <v>167</v>
      </c>
      <c r="B13" s="1" t="s">
        <v>240</v>
      </c>
      <c r="C13" s="1" t="s">
        <v>246</v>
      </c>
      <c r="D13" s="1" t="s">
        <v>160</v>
      </c>
      <c r="E13" s="1" t="s">
        <v>168</v>
      </c>
      <c r="F13" s="1" t="s">
        <v>240</v>
      </c>
      <c r="G13" s="1" t="s">
        <v>237</v>
      </c>
      <c r="H13" s="1" t="s">
        <v>211</v>
      </c>
      <c r="I13" s="1" t="s">
        <v>169</v>
      </c>
      <c r="J13" s="1" t="s">
        <v>213</v>
      </c>
      <c r="K13" s="1" t="s">
        <v>169</v>
      </c>
      <c r="L13" s="1" t="s">
        <v>169</v>
      </c>
      <c r="M13" s="1" t="s">
        <v>214</v>
      </c>
      <c r="N13" s="1" t="s">
        <v>214</v>
      </c>
      <c r="O13" s="1" t="s">
        <v>7</v>
      </c>
      <c r="P13" s="1" t="s">
        <v>215</v>
      </c>
      <c r="Q13" s="1" t="s">
        <v>247</v>
      </c>
      <c r="R13" s="1" t="s">
        <v>217</v>
      </c>
      <c r="S13" s="1" t="s">
        <v>218</v>
      </c>
      <c r="T13" s="1" t="s">
        <v>219</v>
      </c>
    </row>
    <row r="14" s="1" customFormat="1" spans="1:20">
      <c r="A14" s="1" t="s">
        <v>138</v>
      </c>
      <c r="B14" s="1" t="s">
        <v>240</v>
      </c>
      <c r="C14" s="1" t="s">
        <v>248</v>
      </c>
      <c r="D14" s="1" t="s">
        <v>133</v>
      </c>
      <c r="E14" s="1" t="s">
        <v>139</v>
      </c>
      <c r="F14" s="1" t="s">
        <v>240</v>
      </c>
      <c r="G14" s="1" t="s">
        <v>237</v>
      </c>
      <c r="H14" s="1" t="s">
        <v>211</v>
      </c>
      <c r="I14" s="1" t="s">
        <v>121</v>
      </c>
      <c r="J14" s="1" t="s">
        <v>213</v>
      </c>
      <c r="K14" s="1" t="s">
        <v>121</v>
      </c>
      <c r="L14" s="1" t="s">
        <v>121</v>
      </c>
      <c r="M14" s="1" t="s">
        <v>214</v>
      </c>
      <c r="N14" s="1" t="s">
        <v>214</v>
      </c>
      <c r="O14" s="1" t="s">
        <v>7</v>
      </c>
      <c r="P14" s="1" t="s">
        <v>215</v>
      </c>
      <c r="Q14" s="1" t="s">
        <v>249</v>
      </c>
      <c r="R14" s="1" t="s">
        <v>217</v>
      </c>
      <c r="S14" s="1" t="s">
        <v>218</v>
      </c>
      <c r="T14" s="1" t="s">
        <v>219</v>
      </c>
    </row>
    <row r="15" s="1" customFormat="1" spans="1:20">
      <c r="A15" s="1" t="s">
        <v>90</v>
      </c>
      <c r="B15" s="1" t="s">
        <v>250</v>
      </c>
      <c r="C15" s="1" t="s">
        <v>251</v>
      </c>
      <c r="D15" s="1" t="s">
        <v>208</v>
      </c>
      <c r="E15" s="1" t="s">
        <v>91</v>
      </c>
      <c r="F15" s="1" t="s">
        <v>240</v>
      </c>
      <c r="G15" s="1" t="s">
        <v>237</v>
      </c>
      <c r="H15" s="1" t="s">
        <v>211</v>
      </c>
      <c r="I15" s="1" t="s">
        <v>92</v>
      </c>
      <c r="J15" s="1" t="s">
        <v>213</v>
      </c>
      <c r="K15" s="1" t="s">
        <v>92</v>
      </c>
      <c r="L15" s="1" t="s">
        <v>92</v>
      </c>
      <c r="M15" s="1" t="s">
        <v>214</v>
      </c>
      <c r="N15" s="1" t="s">
        <v>214</v>
      </c>
      <c r="O15" s="1" t="s">
        <v>7</v>
      </c>
      <c r="P15" s="1" t="s">
        <v>215</v>
      </c>
      <c r="Q15" s="1" t="s">
        <v>252</v>
      </c>
      <c r="R15" s="1" t="s">
        <v>217</v>
      </c>
      <c r="S15" s="1" t="s">
        <v>218</v>
      </c>
      <c r="T15" s="1" t="s">
        <v>219</v>
      </c>
    </row>
    <row r="16" s="1" customFormat="1" spans="1:20">
      <c r="A16" s="1" t="s">
        <v>83</v>
      </c>
      <c r="B16" s="1" t="s">
        <v>250</v>
      </c>
      <c r="C16" s="1" t="s">
        <v>253</v>
      </c>
      <c r="D16" s="1" t="s">
        <v>208</v>
      </c>
      <c r="E16" s="1" t="s">
        <v>84</v>
      </c>
      <c r="F16" s="1" t="s">
        <v>250</v>
      </c>
      <c r="G16" s="1" t="s">
        <v>240</v>
      </c>
      <c r="H16" s="1" t="s">
        <v>211</v>
      </c>
      <c r="I16" s="1" t="s">
        <v>87</v>
      </c>
      <c r="J16" s="1" t="s">
        <v>213</v>
      </c>
      <c r="K16" s="1" t="s">
        <v>87</v>
      </c>
      <c r="L16" s="1" t="s">
        <v>87</v>
      </c>
      <c r="M16" s="1" t="s">
        <v>214</v>
      </c>
      <c r="N16" s="1" t="s">
        <v>214</v>
      </c>
      <c r="O16" s="1" t="s">
        <v>7</v>
      </c>
      <c r="P16" s="1" t="s">
        <v>215</v>
      </c>
      <c r="Q16" s="1" t="s">
        <v>254</v>
      </c>
      <c r="R16" s="1" t="s">
        <v>217</v>
      </c>
      <c r="S16" s="1" t="s">
        <v>218</v>
      </c>
      <c r="T16" s="1" t="s">
        <v>219</v>
      </c>
    </row>
    <row r="17" s="1" customFormat="1" spans="1:20">
      <c r="A17" s="1" t="s">
        <v>69</v>
      </c>
      <c r="B17" s="1" t="s">
        <v>255</v>
      </c>
      <c r="C17" s="1" t="s">
        <v>256</v>
      </c>
      <c r="D17" s="1" t="s">
        <v>67</v>
      </c>
      <c r="E17" s="1" t="s">
        <v>257</v>
      </c>
      <c r="F17" s="1" t="s">
        <v>255</v>
      </c>
      <c r="G17" s="1" t="s">
        <v>250</v>
      </c>
      <c r="H17" s="1" t="s">
        <v>211</v>
      </c>
      <c r="I17" s="1" t="s">
        <v>258</v>
      </c>
      <c r="J17" s="1" t="s">
        <v>213</v>
      </c>
      <c r="K17" s="1" t="s">
        <v>258</v>
      </c>
      <c r="L17" s="1" t="s">
        <v>258</v>
      </c>
      <c r="M17" s="1" t="s">
        <v>214</v>
      </c>
      <c r="N17" s="1" t="s">
        <v>214</v>
      </c>
      <c r="O17" s="1" t="s">
        <v>7</v>
      </c>
      <c r="P17" s="1" t="s">
        <v>215</v>
      </c>
      <c r="Q17" s="1" t="s">
        <v>259</v>
      </c>
      <c r="R17" s="1" t="s">
        <v>217</v>
      </c>
      <c r="S17" s="1" t="s">
        <v>218</v>
      </c>
      <c r="T17" s="1" t="s">
        <v>219</v>
      </c>
    </row>
    <row r="18" s="1" customFormat="1" spans="1:20">
      <c r="A18" s="1" t="s">
        <v>162</v>
      </c>
      <c r="B18" s="1" t="s">
        <v>255</v>
      </c>
      <c r="C18" s="1" t="s">
        <v>260</v>
      </c>
      <c r="D18" s="1" t="s">
        <v>160</v>
      </c>
      <c r="E18" s="1" t="s">
        <v>163</v>
      </c>
      <c r="F18" s="1" t="s">
        <v>255</v>
      </c>
      <c r="G18" s="1" t="s">
        <v>237</v>
      </c>
      <c r="H18" s="1" t="s">
        <v>211</v>
      </c>
      <c r="I18" s="1" t="s">
        <v>166</v>
      </c>
      <c r="J18" s="1" t="s">
        <v>213</v>
      </c>
      <c r="K18" s="1" t="s">
        <v>166</v>
      </c>
      <c r="L18" s="1" t="s">
        <v>166</v>
      </c>
      <c r="M18" s="1" t="s">
        <v>214</v>
      </c>
      <c r="N18" s="1" t="s">
        <v>214</v>
      </c>
      <c r="O18" s="1" t="s">
        <v>7</v>
      </c>
      <c r="P18" s="1" t="s">
        <v>215</v>
      </c>
      <c r="Q18" s="1" t="s">
        <v>261</v>
      </c>
      <c r="R18" s="1" t="s">
        <v>217</v>
      </c>
      <c r="S18" s="1" t="s">
        <v>218</v>
      </c>
      <c r="T18" s="1" t="s">
        <v>219</v>
      </c>
    </row>
    <row r="19" s="1" customFormat="1" spans="1:20">
      <c r="A19" s="1" t="s">
        <v>88</v>
      </c>
      <c r="B19" s="1" t="s">
        <v>262</v>
      </c>
      <c r="C19" s="1" t="s">
        <v>263</v>
      </c>
      <c r="D19" s="1" t="s">
        <v>208</v>
      </c>
      <c r="E19" s="1" t="s">
        <v>89</v>
      </c>
      <c r="F19" s="1" t="s">
        <v>240</v>
      </c>
      <c r="G19" s="1" t="s">
        <v>237</v>
      </c>
      <c r="H19" s="1" t="s">
        <v>211</v>
      </c>
      <c r="I19" s="1" t="s">
        <v>82</v>
      </c>
      <c r="J19" s="1" t="s">
        <v>213</v>
      </c>
      <c r="K19" s="1" t="s">
        <v>82</v>
      </c>
      <c r="L19" s="1" t="s">
        <v>82</v>
      </c>
      <c r="M19" s="1" t="s">
        <v>214</v>
      </c>
      <c r="N19" s="1" t="s">
        <v>214</v>
      </c>
      <c r="O19" s="1" t="s">
        <v>7</v>
      </c>
      <c r="P19" s="1" t="s">
        <v>215</v>
      </c>
      <c r="Q19" s="1" t="s">
        <v>264</v>
      </c>
      <c r="R19" s="1" t="s">
        <v>217</v>
      </c>
      <c r="S19" s="1" t="s">
        <v>218</v>
      </c>
      <c r="T19" s="1" t="s">
        <v>219</v>
      </c>
    </row>
    <row r="20" s="1" customFormat="1" spans="1:20">
      <c r="A20" s="1" t="s">
        <v>79</v>
      </c>
      <c r="B20" s="1" t="s">
        <v>262</v>
      </c>
      <c r="C20" s="1" t="s">
        <v>265</v>
      </c>
      <c r="D20" s="1" t="s">
        <v>208</v>
      </c>
      <c r="E20" s="1" t="s">
        <v>80</v>
      </c>
      <c r="F20" s="1" t="s">
        <v>262</v>
      </c>
      <c r="G20" s="1" t="s">
        <v>255</v>
      </c>
      <c r="H20" s="1" t="s">
        <v>211</v>
      </c>
      <c r="I20" s="1" t="s">
        <v>82</v>
      </c>
      <c r="J20" s="1" t="s">
        <v>213</v>
      </c>
      <c r="K20" s="1" t="s">
        <v>82</v>
      </c>
      <c r="L20" s="1" t="s">
        <v>82</v>
      </c>
      <c r="M20" s="1" t="s">
        <v>214</v>
      </c>
      <c r="N20" s="1" t="s">
        <v>214</v>
      </c>
      <c r="O20" s="1" t="s">
        <v>7</v>
      </c>
      <c r="P20" s="1" t="s">
        <v>215</v>
      </c>
      <c r="Q20" s="1" t="s">
        <v>266</v>
      </c>
      <c r="R20" s="1" t="s">
        <v>217</v>
      </c>
      <c r="S20" s="1" t="s">
        <v>218</v>
      </c>
      <c r="T20" s="1" t="s">
        <v>219</v>
      </c>
    </row>
    <row r="21" s="1" customFormat="1" spans="1:20">
      <c r="A21" s="1" t="s">
        <v>144</v>
      </c>
      <c r="B21" s="1" t="s">
        <v>262</v>
      </c>
      <c r="C21" s="1" t="s">
        <v>267</v>
      </c>
      <c r="D21" s="1" t="s">
        <v>142</v>
      </c>
      <c r="E21" s="1" t="s">
        <v>146</v>
      </c>
      <c r="F21" s="1" t="s">
        <v>262</v>
      </c>
      <c r="G21" s="1" t="s">
        <v>255</v>
      </c>
      <c r="H21" s="1" t="s">
        <v>211</v>
      </c>
      <c r="I21" s="1" t="s">
        <v>147</v>
      </c>
      <c r="J21" s="1" t="s">
        <v>213</v>
      </c>
      <c r="K21" s="1" t="s">
        <v>147</v>
      </c>
      <c r="L21" s="1" t="s">
        <v>147</v>
      </c>
      <c r="M21" s="1" t="s">
        <v>214</v>
      </c>
      <c r="N21" s="1" t="s">
        <v>214</v>
      </c>
      <c r="O21" s="1" t="s">
        <v>7</v>
      </c>
      <c r="P21" s="1" t="s">
        <v>215</v>
      </c>
      <c r="Q21" s="1" t="s">
        <v>268</v>
      </c>
      <c r="R21" s="1" t="s">
        <v>217</v>
      </c>
      <c r="S21" s="1" t="s">
        <v>218</v>
      </c>
      <c r="T21" s="1" t="s">
        <v>219</v>
      </c>
    </row>
    <row r="22" s="1" customFormat="1" spans="1:20">
      <c r="A22" s="1" t="s">
        <v>22</v>
      </c>
      <c r="B22" s="1" t="s">
        <v>269</v>
      </c>
      <c r="C22" s="1" t="s">
        <v>270</v>
      </c>
      <c r="D22" s="1" t="s">
        <v>9</v>
      </c>
      <c r="E22" s="1" t="s">
        <v>23</v>
      </c>
      <c r="F22" s="1" t="s">
        <v>269</v>
      </c>
      <c r="G22" s="1" t="s">
        <v>262</v>
      </c>
      <c r="H22" s="1" t="s">
        <v>211</v>
      </c>
      <c r="I22" s="1" t="s">
        <v>28</v>
      </c>
      <c r="J22" s="1" t="s">
        <v>213</v>
      </c>
      <c r="K22" s="1" t="s">
        <v>28</v>
      </c>
      <c r="L22" s="1" t="s">
        <v>28</v>
      </c>
      <c r="M22" s="1" t="s">
        <v>214</v>
      </c>
      <c r="N22" s="1" t="s">
        <v>214</v>
      </c>
      <c r="O22" s="1" t="s">
        <v>7</v>
      </c>
      <c r="P22" s="1" t="s">
        <v>215</v>
      </c>
      <c r="Q22" s="1" t="s">
        <v>271</v>
      </c>
      <c r="R22" s="1" t="s">
        <v>217</v>
      </c>
      <c r="S22" s="1" t="s">
        <v>218</v>
      </c>
      <c r="T22" s="1" t="s">
        <v>219</v>
      </c>
    </row>
    <row r="23" s="1" customFormat="1" spans="1:20">
      <c r="A23" s="1" t="s">
        <v>40</v>
      </c>
      <c r="B23" s="1" t="s">
        <v>269</v>
      </c>
      <c r="C23" s="1" t="s">
        <v>272</v>
      </c>
      <c r="D23" s="1" t="s">
        <v>38</v>
      </c>
      <c r="E23" s="1" t="s">
        <v>41</v>
      </c>
      <c r="F23" s="1" t="s">
        <v>269</v>
      </c>
      <c r="G23" s="1" t="s">
        <v>262</v>
      </c>
      <c r="H23" s="1" t="s">
        <v>211</v>
      </c>
      <c r="I23" s="1" t="s">
        <v>43</v>
      </c>
      <c r="J23" s="1" t="s">
        <v>213</v>
      </c>
      <c r="K23" s="1" t="s">
        <v>43</v>
      </c>
      <c r="L23" s="1" t="s">
        <v>43</v>
      </c>
      <c r="M23" s="1" t="s">
        <v>214</v>
      </c>
      <c r="N23" s="1" t="s">
        <v>214</v>
      </c>
      <c r="O23" s="1" t="s">
        <v>7</v>
      </c>
      <c r="P23" s="1" t="s">
        <v>215</v>
      </c>
      <c r="Q23" s="1" t="s">
        <v>273</v>
      </c>
      <c r="R23" s="1" t="s">
        <v>217</v>
      </c>
      <c r="S23" s="1" t="s">
        <v>218</v>
      </c>
      <c r="T23" s="1" t="s">
        <v>219</v>
      </c>
    </row>
    <row r="24" s="1" customFormat="1" spans="1:20">
      <c r="A24" s="1" t="s">
        <v>135</v>
      </c>
      <c r="B24" s="1" t="s">
        <v>269</v>
      </c>
      <c r="C24" s="1" t="s">
        <v>274</v>
      </c>
      <c r="D24" s="1" t="s">
        <v>133</v>
      </c>
      <c r="E24" s="1" t="s">
        <v>136</v>
      </c>
      <c r="F24" s="1" t="s">
        <v>269</v>
      </c>
      <c r="G24" s="1" t="s">
        <v>262</v>
      </c>
      <c r="H24" s="1" t="s">
        <v>211</v>
      </c>
      <c r="I24" s="1" t="s">
        <v>121</v>
      </c>
      <c r="J24" s="1" t="s">
        <v>213</v>
      </c>
      <c r="K24" s="1" t="s">
        <v>121</v>
      </c>
      <c r="L24" s="1" t="s">
        <v>121</v>
      </c>
      <c r="M24" s="1" t="s">
        <v>214</v>
      </c>
      <c r="N24" s="1" t="s">
        <v>214</v>
      </c>
      <c r="O24" s="1" t="s">
        <v>7</v>
      </c>
      <c r="P24" s="1" t="s">
        <v>215</v>
      </c>
      <c r="Q24" s="1" t="s">
        <v>275</v>
      </c>
      <c r="R24" s="1" t="s">
        <v>217</v>
      </c>
      <c r="S24" s="1" t="s">
        <v>218</v>
      </c>
      <c r="T24" s="1" t="s">
        <v>219</v>
      </c>
    </row>
    <row r="25" s="1" customFormat="1" spans="1:20">
      <c r="A25" s="1" t="s">
        <v>76</v>
      </c>
      <c r="B25" s="1" t="s">
        <v>269</v>
      </c>
      <c r="C25" s="1" t="s">
        <v>276</v>
      </c>
      <c r="D25" s="1" t="s">
        <v>208</v>
      </c>
      <c r="E25" s="1" t="s">
        <v>77</v>
      </c>
      <c r="F25" s="1" t="s">
        <v>269</v>
      </c>
      <c r="G25" s="1" t="s">
        <v>262</v>
      </c>
      <c r="H25" s="1" t="s">
        <v>211</v>
      </c>
      <c r="I25" s="1" t="s">
        <v>78</v>
      </c>
      <c r="J25" s="1" t="s">
        <v>213</v>
      </c>
      <c r="K25" s="1" t="s">
        <v>78</v>
      </c>
      <c r="L25" s="1" t="s">
        <v>78</v>
      </c>
      <c r="M25" s="1" t="s">
        <v>214</v>
      </c>
      <c r="N25" s="1" t="s">
        <v>214</v>
      </c>
      <c r="O25" s="1" t="s">
        <v>7</v>
      </c>
      <c r="P25" s="1" t="s">
        <v>215</v>
      </c>
      <c r="Q25" s="1" t="s">
        <v>277</v>
      </c>
      <c r="R25" s="1" t="s">
        <v>217</v>
      </c>
      <c r="S25" s="1" t="s">
        <v>218</v>
      </c>
      <c r="T25" s="1" t="s">
        <v>219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billdetail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2022-01-21T03:29:10Z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100D08343ACA413185D8176EC8CEED20</vt:lpwstr>
  </property>
  <property fmtid="{D5CDD505-2E9C-101B-9397-08002B2CF9AE}" pid="3" name="KSOProductBuildVer">
    <vt:lpwstr>2052-11.1.0.11194</vt:lpwstr>
  </property>
</Properties>
</file>