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<sst xmlns="http://schemas.openxmlformats.org/spreadsheetml/2006/main" count="511" uniqueCount="217">
  <si>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</si>
  <si>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</si>
  <si>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</si>
  <si>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</si>
  <si>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</si>
  <si>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</si>
  <si>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</si>
  <si>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</si>
  <si>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</si>
  <si>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</si>
  <si>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</si>
  <si>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</si>
  <si>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</si>
  <si>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</si>
  <si>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</si>
  <si>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</si>
  <si>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</si>
  <si>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</si>
  <si>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</si>
  <si>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</si>
  <si>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</si>
  <si>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</si>
  <si>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</si>
  <si>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</si>
  <si>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</si>
  <si>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</si>
  <si>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</si>
  <si>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[阿灵顿县]克里斯盖特韦万豪酒店(Crystal Gateway Marriott)(55478306)</t>
  </si>
  <si>
    <t>特大床房&lt;不退款&gt;&lt;2人入住&gt;</t>
  </si>
  <si>
    <t>HKD</t>
  </si>
  <si>
    <t>Arceneaux/Dustin Joseph</t>
  </si>
  <si>
    <t>CA13030220121HKD</t>
  </si>
  <si>
    <t>未提现</t>
  </si>
  <si>
    <t>携程开票</t>
  </si>
  <si>
    <t>[檀香山]威基基喜来登酒店(Sheraton Waikiki)(55862055)</t>
  </si>
  <si>
    <t>客房, 1 张特大床, 海滨&lt;不退款&gt;&lt;2人入住&gt;</t>
  </si>
  <si>
    <t>YOON/HYUNJIN</t>
  </si>
  <si>
    <t>[拉斯维加斯]拉斯维加斯威尼斯人度假酒店(The Venetian Resort Las Vegas)(55289700)</t>
  </si>
  <si>
    <t>奢华套房（特大床）&lt;不退款&gt;&lt;2人入住&gt;</t>
  </si>
  <si>
    <t>Pruett/Eric</t>
  </si>
  <si>
    <t>取消</t>
  </si>
  <si>
    <t>[里诺]德洛银色传统里诺赌场度假村酒店(Silver Legacy Reno Resort Casino)(55733177)</t>
  </si>
  <si>
    <t>豪华特大床房&lt;不退款&gt;&lt;2人入住&gt;</t>
  </si>
  <si>
    <t>LAI/CHUI HA,NG/MING KEI</t>
  </si>
  <si>
    <t>退单</t>
  </si>
  <si>
    <t>[吉隆坡]吉隆坡中国城喜来登福朋酒店(Four Points by Sheraton Kuala Lumpur, Chinatown)(70787136)</t>
  </si>
  <si>
    <t>豪华特大床房&lt;2人入住&gt;&lt;不退款&gt;</t>
  </si>
  <si>
    <t>Goh/Jimmy</t>
  </si>
  <si>
    <t>[Benito Juarez]坎昆威斯汀度假村(The Westin Resort &amp; Spa, Cancun)(56196530)</t>
  </si>
  <si>
    <t>海景特大床一室房带沙发床和阳台&lt;2人入住&gt;&lt;不退款&gt;&lt;早餐&gt;</t>
  </si>
  <si>
    <t>Chang/Junyu</t>
  </si>
  <si>
    <t>[坎皮纳斯]金色公园坎皮纳斯维拉克波斯酒店(Golden Park Campinas Viracopos)(77364209)</t>
  </si>
  <si>
    <t>标准三人房&lt;2人入住&gt;&lt;不退款&gt;&lt;早餐&gt;</t>
  </si>
  <si>
    <t>Garcia/Marina</t>
  </si>
  <si>
    <t>[巴厘岛]水明漾日落感受酒店(Sense Sunset Hotel Seminyak)(55439262)</t>
  </si>
  <si>
    <t>高级房&lt;不退款&gt;&lt;2人入住&gt;</t>
  </si>
  <si>
    <t>Aryanti/Citra</t>
  </si>
  <si>
    <t>[卡罗莱纳州]佛得岛海滩万怡度假酒店(Courtyard by Marriott Isla Verde Beach Resort)(68027906)</t>
  </si>
  <si>
    <t>优质特大床房带沙发床和阳台-低楼层&lt;2人入住&gt;&lt;不退款&gt;</t>
  </si>
  <si>
    <t>Heredia/Maria</t>
  </si>
  <si>
    <t>[奥兰多]佛罗里达快捷长住饭店(Floridian Express Hotel)(55542940)</t>
  </si>
  <si>
    <t>池景2张双人床房&lt;2人入住&gt;&lt;不退款&gt;</t>
  </si>
  <si>
    <t>Bellamy/Kayla</t>
  </si>
  <si>
    <t>64750SC050033</t>
  </si>
  <si>
    <t>[吉隆坡]吉隆坡四季酒店(Four Seasons Hotel Kuala Lumpur)(55542782)</t>
  </si>
  <si>
    <t>尊贵公园景观房&lt;2人入住&gt;&lt;不退款&gt;</t>
  </si>
  <si>
    <t>TAN/ENG PING</t>
  </si>
  <si>
    <t>[布城]普特拉贾亚艾美度假酒店(Le Meridien Putrajaya)(68027945)</t>
  </si>
  <si>
    <t>特色特大床房&lt;不退款&gt;&lt;2人入住&gt;</t>
  </si>
  <si>
    <t>chin/meiyee</t>
  </si>
  <si>
    <t>[河内]河内东方珍珠酒店(Hanoi Oriental Pearl Hotel)(55831901)</t>
  </si>
  <si>
    <t>豪华三人两卧房&lt;2人入住&gt;&lt;不退款&gt;</t>
  </si>
  <si>
    <t>SHI/CHONGCHENG</t>
  </si>
  <si>
    <t>[首尔]金河酒店(GoldRiver Hotel)(55328869)</t>
  </si>
  <si>
    <t>豪华大床房&lt;不退款&gt;&lt;2人入住&gt;</t>
  </si>
  <si>
    <t>LIM/JUNG HO</t>
  </si>
  <si>
    <t>F0105765</t>
  </si>
  <si>
    <t>[八打灵再也]八打灵再也喜来登酒店(Sheraton Petaling Jaya Hotel)(55956328)</t>
  </si>
  <si>
    <t>1卧行政特大床套房&lt;2人入住&gt;&lt;不退款&gt;&lt;早餐&gt;</t>
  </si>
  <si>
    <t>HENG CHUAN/SOO</t>
  </si>
  <si>
    <t>[济州市]济州中午酒店(At Noon Jeju)(55680427)</t>
  </si>
  <si>
    <t>标准双床房&lt;2人入住&gt;&lt;不退款&gt;</t>
  </si>
  <si>
    <t>Kang/Young  mi</t>
  </si>
  <si>
    <t>，</t>
  </si>
  <si>
    <t xml:space="preserve"> 20702.39 HKD</t>
  </si>
  <si>
    <t>A220121101537481</t>
  </si>
  <si>
    <t>总计：20702.39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</si>
  <si>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</si>
  <si>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</si>
  <si>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</si>
  <si>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</si>
  <si>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</si>
  <si>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</si>
  <si>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</si>
  <si>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</si>
  <si>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</si>
  <si>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</si>
  <si>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</si>
  <si>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</si>
  <si>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</si>
  <si>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</si>
  <si>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</si>
  <si>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</si>
  <si>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</si>
  <si>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2022-01-17</t>
  </si>
  <si>
    <t>2396807</t>
  </si>
  <si>
    <t>济州中午酒店</t>
  </si>
  <si>
    <t>Kang Young  mi</t>
  </si>
  <si>
    <t>2022-01-18</t>
  </si>
  <si>
    <t>退房日周结</t>
  </si>
  <si>
    <t>253.55</t>
  </si>
  <si>
    <t>310.00</t>
  </si>
  <si>
    <t>0</t>
  </si>
  <si>
    <t>0.00</t>
  </si>
  <si>
    <t>携程汇智国际直连</t>
  </si>
  <si>
    <t>2022-01-17 18:49:58</t>
  </si>
  <si>
    <t>否</t>
  </si>
  <si>
    <t>汇智国际旅游发展有限公司</t>
  </si>
  <si>
    <t>直连</t>
  </si>
  <si>
    <t>2396709</t>
  </si>
  <si>
    <t>八打灵再也喜来登酒店</t>
  </si>
  <si>
    <t>HENG CHUAN SOO</t>
  </si>
  <si>
    <t>801.54</t>
  </si>
  <si>
    <t>980.00</t>
  </si>
  <si>
    <t>2022-01-17 18:12:24</t>
  </si>
  <si>
    <t>2396631</t>
  </si>
  <si>
    <t>金河酒店</t>
  </si>
  <si>
    <t>LIM JUNG HO</t>
  </si>
  <si>
    <t>372.96</t>
  </si>
  <si>
    <t>456.00</t>
  </si>
  <si>
    <t>2022-01-17 17:54:29</t>
  </si>
  <si>
    <t>2396084</t>
  </si>
  <si>
    <t>吉隆坡布特拉再也艾美酒店</t>
  </si>
  <si>
    <t>chin meiyee</t>
  </si>
  <si>
    <t>854.71</t>
  </si>
  <si>
    <t>1045.00</t>
  </si>
  <si>
    <t>2022-01-17 12:58:55</t>
  </si>
  <si>
    <t>2395953</t>
  </si>
  <si>
    <t>吉隆坡四季酒店</t>
  </si>
  <si>
    <t>TAN ENG PING</t>
  </si>
  <si>
    <t>1383.07</t>
  </si>
  <si>
    <t>1691.00</t>
  </si>
  <si>
    <t>2022-01-17 11:49:17</t>
  </si>
  <si>
    <t>2395884</t>
  </si>
  <si>
    <t>佛罗里达快捷国际汽车酒店</t>
  </si>
  <si>
    <t>Bellamy Kayla</t>
  </si>
  <si>
    <t>339.43</t>
  </si>
  <si>
    <t>415.00</t>
  </si>
  <si>
    <t>2022-01-17 11:24:46</t>
  </si>
  <si>
    <t>2395689</t>
  </si>
  <si>
    <t>佛得岛海滩万怡度假酒店</t>
  </si>
  <si>
    <t>Heredia Maria</t>
  </si>
  <si>
    <t>1224.40</t>
  </si>
  <si>
    <t>1497.00</t>
  </si>
  <si>
    <t>2022-01-17 08:28:54</t>
  </si>
  <si>
    <t>2022-01-16</t>
  </si>
  <si>
    <t>2395120</t>
  </si>
  <si>
    <t>水明漾日落感受酒店</t>
  </si>
  <si>
    <t>Aryanti Citra</t>
  </si>
  <si>
    <t>130.86</t>
  </si>
  <si>
    <t>160.00</t>
  </si>
  <si>
    <t>2022-01-16 20:24:46</t>
  </si>
  <si>
    <t>2022-01-15</t>
  </si>
  <si>
    <t>2391919</t>
  </si>
  <si>
    <t>维拉可波斯金色花园酒店</t>
  </si>
  <si>
    <t>Garcia Marina</t>
  </si>
  <si>
    <t>265.00</t>
  </si>
  <si>
    <t>324.00</t>
  </si>
  <si>
    <t>2022-01-15 09:39:01</t>
  </si>
  <si>
    <t>2022-01-14</t>
  </si>
  <si>
    <t>2390562</t>
  </si>
  <si>
    <t>威斯汀温泉度假酒店</t>
  </si>
  <si>
    <t>Chang Junyu</t>
  </si>
  <si>
    <t>3806.51</t>
  </si>
  <si>
    <t>4654.00</t>
  </si>
  <si>
    <t>2022-01-14 17:22:42</t>
  </si>
  <si>
    <t>2022-01-07</t>
  </si>
  <si>
    <t>2377373</t>
  </si>
  <si>
    <t>吉隆坡中国城喜来登福朋酒店</t>
  </si>
  <si>
    <t>Goh Jimmy</t>
  </si>
  <si>
    <t>233.56</t>
  </si>
  <si>
    <t>285.00</t>
  </si>
  <si>
    <t>2022-01-07 15:18:18</t>
  </si>
  <si>
    <t>2021-11-22</t>
  </si>
  <si>
    <t>2307648</t>
  </si>
  <si>
    <t>银色遗产里诺赌场度假村</t>
  </si>
  <si>
    <t>LAI CHUI HA,NG MING KEI</t>
  </si>
  <si>
    <t>1563.76</t>
  </si>
  <si>
    <t>1904.00</t>
  </si>
  <si>
    <t>2021-11-22 17:04:22</t>
  </si>
  <si>
    <t>2021-10-21</t>
  </si>
  <si>
    <t>2280943</t>
  </si>
  <si>
    <t>拉斯维加斯威尼斯人度假酒店</t>
  </si>
  <si>
    <t>Pruett Eric</t>
  </si>
  <si>
    <t>3841.43</t>
  </si>
  <si>
    <t>4671.00</t>
  </si>
  <si>
    <t>-4670</t>
  </si>
  <si>
    <t>-3841</t>
  </si>
  <si>
    <t>2021-10-21 01:03:03</t>
  </si>
  <si>
    <t>2021-10-10</t>
  </si>
  <si>
    <t>2275077</t>
  </si>
  <si>
    <t>威基基喜来登酒店</t>
  </si>
  <si>
    <t>YOON HYUNJIN</t>
  </si>
  <si>
    <t>4026.80</t>
  </si>
  <si>
    <t>4858.00</t>
  </si>
  <si>
    <t>1457.40</t>
  </si>
  <si>
    <t>-3400</t>
  </si>
  <si>
    <t>-2818</t>
  </si>
  <si>
    <t>2021-10-10 01:56:26</t>
  </si>
  <si>
    <t>2021-09-19</t>
  </si>
  <si>
    <t>2258607</t>
  </si>
  <si>
    <t>克里斯盖特韦万豪酒店</t>
  </si>
  <si>
    <t>Arceneaux Dustin Joseph</t>
  </si>
  <si>
    <t>2022-01-12</t>
  </si>
  <si>
    <t>4592.65</t>
  </si>
  <si>
    <t>5524.00</t>
  </si>
  <si>
    <t>2021-09-19 08:11:47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</si>
</sst>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5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16317107682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44573</v>
      </c>
      <c r="G2" s="5">
        <v>44579</v>
      </c>
      <c r="H2" s="4">
        <v>1</v>
      </c>
      <c r="I2" s="4">
        <v>6</v>
      </c>
      <c r="J2" s="4">
        <v>6</v>
      </c>
      <c r="K2" s="4" t="s">
        <v>29</v>
      </c>
      <c r="L2" s="4">
        <v>5524</v>
      </c>
      <c r="M2" s="4">
        <v>5524</v>
      </c>
      <c r="N2" s="4" t="s">
        <v>30</v>
      </c>
      <c r="O2" s="4" t="s">
        <v>31</v>
      </c>
      <c r="P2" s="4" t="s">
        <v>32</v>
      </c>
      <c r="Q2" s="4">
        <v>0</v>
      </c>
      <c r="R2" s="6">
        <v>44458</v>
      </c>
      <c r="S2" s="5">
        <v>44582</v>
      </c>
      <c r="T2" s="4" t="s">
        <v>33</v>
      </c>
      <c r="U2" s="4">
        <v>5524</v>
      </c>
      <c r="V2" s="4">
        <v>0</v>
      </c>
      <c r="W2" s="4">
        <v>0</v>
      </c>
      <c r="X2" s="4">
        <v>2258607</v>
      </c>
      <c r="Y2" s="4">
        <v>88339537</v>
      </c>
    </row>
    <row r="3" s="4" customFormat="1" spans="1:25">
      <c r="A3" s="4">
        <v>16506770592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44577</v>
      </c>
      <c r="G3" s="5">
        <v>44579</v>
      </c>
      <c r="H3" s="4">
        <v>1</v>
      </c>
      <c r="I3" s="4">
        <v>2</v>
      </c>
      <c r="J3" s="4">
        <v>2</v>
      </c>
      <c r="K3" s="4" t="s">
        <v>29</v>
      </c>
      <c r="L3" s="4">
        <v>4858</v>
      </c>
      <c r="M3" s="4">
        <v>4858</v>
      </c>
      <c r="N3" s="4" t="s">
        <v>36</v>
      </c>
      <c r="O3" s="4" t="s">
        <v>31</v>
      </c>
      <c r="P3" s="4" t="s">
        <v>32</v>
      </c>
      <c r="Q3" s="4">
        <v>0</v>
      </c>
      <c r="R3" s="6">
        <v>44479</v>
      </c>
      <c r="S3" s="5">
        <v>44582</v>
      </c>
      <c r="T3" s="4" t="s">
        <v>33</v>
      </c>
      <c r="U3" s="4">
        <v>4858</v>
      </c>
      <c r="V3" s="4">
        <v>0</v>
      </c>
      <c r="W3" s="4">
        <v>0</v>
      </c>
      <c r="X3" s="4"/>
      <c r="Y3" s="4">
        <v>76501780</v>
      </c>
    </row>
    <row r="4" s="4" customFormat="1" spans="1:24">
      <c r="A4" s="4">
        <v>16612584726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44576</v>
      </c>
      <c r="G4" s="5">
        <v>44579</v>
      </c>
      <c r="H4" s="4">
        <v>1</v>
      </c>
      <c r="I4" s="4">
        <v>3</v>
      </c>
      <c r="J4" s="4">
        <v>3</v>
      </c>
      <c r="K4" s="4" t="s">
        <v>29</v>
      </c>
      <c r="L4" s="4">
        <v>4671</v>
      </c>
      <c r="M4" s="4">
        <v>4671</v>
      </c>
      <c r="N4" s="4" t="s">
        <v>39</v>
      </c>
      <c r="O4" s="4" t="s">
        <v>31</v>
      </c>
      <c r="P4" s="4" t="s">
        <v>32</v>
      </c>
      <c r="Q4" s="4">
        <v>0</v>
      </c>
      <c r="R4" s="6">
        <v>44490</v>
      </c>
      <c r="S4" s="5">
        <v>44582</v>
      </c>
      <c r="T4" s="4" t="s">
        <v>33</v>
      </c>
      <c r="U4" s="4">
        <v>4671</v>
      </c>
      <c r="V4" s="4">
        <v>0</v>
      </c>
      <c r="W4" s="4">
        <v>0</v>
      </c>
      <c r="X4" s="4">
        <v>2280943</v>
      </c>
    </row>
    <row r="5" s="4" customFormat="1" spans="1:24">
      <c r="A5" s="4">
        <v>16612584726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44576</v>
      </c>
      <c r="G5" s="5">
        <v>44579</v>
      </c>
      <c r="H5" s="4">
        <v>1</v>
      </c>
      <c r="I5" s="4">
        <v>3</v>
      </c>
      <c r="J5" s="4">
        <v>3</v>
      </c>
      <c r="K5" s="4" t="s">
        <v>29</v>
      </c>
      <c r="L5" s="4">
        <v>-4671</v>
      </c>
      <c r="M5" s="4">
        <v>-4671</v>
      </c>
      <c r="N5" s="4" t="s">
        <v>39</v>
      </c>
      <c r="O5" s="4" t="s">
        <v>31</v>
      </c>
      <c r="P5" s="4" t="s">
        <v>32</v>
      </c>
      <c r="Q5" s="4">
        <v>0</v>
      </c>
      <c r="R5" s="6">
        <v>44490</v>
      </c>
      <c r="S5" s="5">
        <v>44582</v>
      </c>
      <c r="T5" s="4" t="s">
        <v>33</v>
      </c>
      <c r="U5" s="4">
        <v>-4671</v>
      </c>
      <c r="V5" s="4">
        <v>0</v>
      </c>
      <c r="W5" s="4">
        <v>0</v>
      </c>
      <c r="X5" s="4">
        <v>2280943</v>
      </c>
    </row>
    <row r="6" s="4" customFormat="1" spans="1:24">
      <c r="A6" s="4">
        <v>16842203043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44577</v>
      </c>
      <c r="G6" s="5">
        <v>44579</v>
      </c>
      <c r="H6" s="4">
        <v>2</v>
      </c>
      <c r="I6" s="4">
        <v>2</v>
      </c>
      <c r="J6" s="4">
        <v>4</v>
      </c>
      <c r="K6" s="4" t="s">
        <v>29</v>
      </c>
      <c r="L6" s="4">
        <v>1904</v>
      </c>
      <c r="M6" s="4">
        <v>1904</v>
      </c>
      <c r="N6" s="4" t="s">
        <v>43</v>
      </c>
      <c r="O6" s="4" t="s">
        <v>31</v>
      </c>
      <c r="P6" s="4" t="s">
        <v>32</v>
      </c>
      <c r="Q6" s="4">
        <v>0</v>
      </c>
      <c r="R6" s="6">
        <v>44522</v>
      </c>
      <c r="S6" s="5">
        <v>44582</v>
      </c>
      <c r="T6" s="4" t="s">
        <v>33</v>
      </c>
      <c r="U6" s="4">
        <v>1904</v>
      </c>
      <c r="V6" s="4">
        <v>0</v>
      </c>
      <c r="W6" s="4">
        <v>0</v>
      </c>
      <c r="X6" s="4">
        <v>2307648</v>
      </c>
    </row>
    <row r="7" s="4" customFormat="1" spans="1:25">
      <c r="A7" s="4">
        <v>16506770592</v>
      </c>
      <c r="B7" s="4" t="s">
        <v>25</v>
      </c>
      <c r="C7" s="4" t="s">
        <v>44</v>
      </c>
      <c r="D7" s="4" t="s">
        <v>34</v>
      </c>
      <c r="E7" s="4" t="s">
        <v>35</v>
      </c>
      <c r="F7" s="5">
        <v>44577</v>
      </c>
      <c r="G7" s="5">
        <v>44579</v>
      </c>
      <c r="H7" s="4">
        <v>1</v>
      </c>
      <c r="I7" s="4">
        <v>2</v>
      </c>
      <c r="J7" s="4">
        <v>2</v>
      </c>
      <c r="K7" s="4" t="s">
        <v>29</v>
      </c>
      <c r="L7" s="4">
        <v>-3400.61</v>
      </c>
      <c r="M7" s="4">
        <v>-3400.61</v>
      </c>
      <c r="N7" s="4" t="s">
        <v>36</v>
      </c>
      <c r="O7" s="4" t="s">
        <v>31</v>
      </c>
      <c r="P7" s="4" t="s">
        <v>32</v>
      </c>
      <c r="Q7" s="4">
        <v>0</v>
      </c>
      <c r="R7" s="6">
        <v>44479</v>
      </c>
      <c r="S7" s="5">
        <v>44582</v>
      </c>
      <c r="T7" s="4" t="s">
        <v>33</v>
      </c>
      <c r="U7" s="4">
        <v>-3400.61</v>
      </c>
      <c r="V7" s="4">
        <v>0</v>
      </c>
      <c r="W7" s="4">
        <v>0</v>
      </c>
      <c r="X7" s="4"/>
      <c r="Y7" s="4">
        <v>76501780</v>
      </c>
    </row>
    <row r="8" s="4" customFormat="1" spans="1:25">
      <c r="A8" s="4">
        <v>17132881547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44578</v>
      </c>
      <c r="G8" s="5">
        <v>44579</v>
      </c>
      <c r="H8" s="4">
        <v>1</v>
      </c>
      <c r="I8" s="4">
        <v>1</v>
      </c>
      <c r="J8" s="4">
        <v>1</v>
      </c>
      <c r="K8" s="4" t="s">
        <v>29</v>
      </c>
      <c r="L8" s="4">
        <v>285</v>
      </c>
      <c r="M8" s="4">
        <v>285</v>
      </c>
      <c r="N8" s="4" t="s">
        <v>47</v>
      </c>
      <c r="O8" s="4" t="s">
        <v>31</v>
      </c>
      <c r="P8" s="4" t="s">
        <v>32</v>
      </c>
      <c r="Q8" s="4">
        <v>0</v>
      </c>
      <c r="R8" s="6">
        <v>44568</v>
      </c>
      <c r="S8" s="5">
        <v>44582</v>
      </c>
      <c r="T8" s="4" t="s">
        <v>33</v>
      </c>
      <c r="U8" s="4">
        <v>285</v>
      </c>
      <c r="V8" s="4">
        <v>0</v>
      </c>
      <c r="W8" s="4">
        <v>0</v>
      </c>
      <c r="X8" s="4"/>
      <c r="Y8" s="4">
        <v>93559391</v>
      </c>
    </row>
    <row r="9" s="4" customFormat="1" spans="1:25">
      <c r="A9" s="4">
        <v>17176830974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44577</v>
      </c>
      <c r="G9" s="5">
        <v>44579</v>
      </c>
      <c r="H9" s="4">
        <v>1</v>
      </c>
      <c r="I9" s="4">
        <v>2</v>
      </c>
      <c r="J9" s="4">
        <v>2</v>
      </c>
      <c r="K9" s="4" t="s">
        <v>29</v>
      </c>
      <c r="L9" s="4">
        <v>4654</v>
      </c>
      <c r="M9" s="4">
        <v>4654</v>
      </c>
      <c r="N9" s="4" t="s">
        <v>50</v>
      </c>
      <c r="O9" s="4" t="s">
        <v>31</v>
      </c>
      <c r="P9" s="4" t="s">
        <v>32</v>
      </c>
      <c r="Q9" s="4">
        <v>0</v>
      </c>
      <c r="R9" s="6">
        <v>44575</v>
      </c>
      <c r="S9" s="5">
        <v>44582</v>
      </c>
      <c r="T9" s="4" t="s">
        <v>33</v>
      </c>
      <c r="U9" s="4">
        <v>4654</v>
      </c>
      <c r="V9" s="4">
        <v>0</v>
      </c>
      <c r="W9" s="4">
        <v>0</v>
      </c>
      <c r="X9" s="4"/>
      <c r="Y9" s="4">
        <v>98455870</v>
      </c>
    </row>
    <row r="10" s="4" customFormat="1" spans="1:25">
      <c r="A10" s="4">
        <v>17178870992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44578</v>
      </c>
      <c r="G10" s="5">
        <v>44579</v>
      </c>
      <c r="H10" s="4">
        <v>1</v>
      </c>
      <c r="I10" s="4">
        <v>1</v>
      </c>
      <c r="J10" s="4">
        <v>1</v>
      </c>
      <c r="K10" s="4" t="s">
        <v>29</v>
      </c>
      <c r="L10" s="4">
        <v>324</v>
      </c>
      <c r="M10" s="4">
        <v>324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44576</v>
      </c>
      <c r="S10" s="5">
        <v>44582</v>
      </c>
      <c r="T10" s="4" t="s">
        <v>33</v>
      </c>
      <c r="U10" s="4">
        <v>324</v>
      </c>
      <c r="V10" s="4">
        <v>0</v>
      </c>
      <c r="W10" s="4">
        <v>0</v>
      </c>
      <c r="X10" s="4"/>
      <c r="Y10" s="4">
        <v>49494344</v>
      </c>
    </row>
    <row r="11" s="4" customFormat="1" spans="1:23">
      <c r="A11" s="4">
        <v>17186707084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44577</v>
      </c>
      <c r="G11" s="5">
        <v>44579</v>
      </c>
      <c r="H11" s="4">
        <v>1</v>
      </c>
      <c r="I11" s="4">
        <v>2</v>
      </c>
      <c r="J11" s="4">
        <v>2</v>
      </c>
      <c r="K11" s="4" t="s">
        <v>29</v>
      </c>
      <c r="L11" s="4">
        <v>160</v>
      </c>
      <c r="M11" s="4">
        <v>160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44577</v>
      </c>
      <c r="S11" s="5">
        <v>44582</v>
      </c>
      <c r="T11" s="4" t="s">
        <v>33</v>
      </c>
      <c r="U11" s="4">
        <v>160</v>
      </c>
      <c r="V11" s="4">
        <v>0</v>
      </c>
      <c r="W11" s="4">
        <v>0</v>
      </c>
    </row>
    <row r="12" s="4" customFormat="1" spans="1:25">
      <c r="A12" s="4">
        <v>17190056168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44578</v>
      </c>
      <c r="G12" s="5">
        <v>44579</v>
      </c>
      <c r="H12" s="4">
        <v>1</v>
      </c>
      <c r="I12" s="4">
        <v>1</v>
      </c>
      <c r="J12" s="4">
        <v>1</v>
      </c>
      <c r="K12" s="4" t="s">
        <v>29</v>
      </c>
      <c r="L12" s="4">
        <v>1497</v>
      </c>
      <c r="M12" s="4">
        <v>1497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44578</v>
      </c>
      <c r="S12" s="5">
        <v>44582</v>
      </c>
      <c r="T12" s="4" t="s">
        <v>33</v>
      </c>
      <c r="U12" s="4">
        <v>1497</v>
      </c>
      <c r="V12" s="4">
        <v>0</v>
      </c>
      <c r="W12" s="4">
        <v>0</v>
      </c>
      <c r="X12" s="4"/>
      <c r="Y12" s="4">
        <v>99941966</v>
      </c>
    </row>
    <row r="13" s="4" customFormat="1" spans="1:25">
      <c r="A13" s="4">
        <v>17190640094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44578</v>
      </c>
      <c r="G13" s="5">
        <v>44579</v>
      </c>
      <c r="H13" s="4">
        <v>1</v>
      </c>
      <c r="I13" s="4">
        <v>1</v>
      </c>
      <c r="J13" s="4">
        <v>1</v>
      </c>
      <c r="K13" s="4" t="s">
        <v>29</v>
      </c>
      <c r="L13" s="4">
        <v>415</v>
      </c>
      <c r="M13" s="4">
        <v>415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44578</v>
      </c>
      <c r="S13" s="5">
        <v>44582</v>
      </c>
      <c r="T13" s="4" t="s">
        <v>33</v>
      </c>
      <c r="U13" s="4">
        <v>415</v>
      </c>
      <c r="V13" s="4">
        <v>0</v>
      </c>
      <c r="W13" s="4">
        <v>0</v>
      </c>
      <c r="X13" s="4">
        <v>2395884</v>
      </c>
      <c r="Y13" s="4" t="s">
        <v>63</v>
      </c>
    </row>
    <row r="14" s="4" customFormat="1" spans="1:24">
      <c r="A14" s="4">
        <v>17190745745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44578</v>
      </c>
      <c r="G14" s="5">
        <v>44579</v>
      </c>
      <c r="H14" s="4">
        <v>1</v>
      </c>
      <c r="I14" s="4">
        <v>1</v>
      </c>
      <c r="J14" s="4">
        <v>1</v>
      </c>
      <c r="K14" s="4" t="s">
        <v>29</v>
      </c>
      <c r="L14" s="4">
        <v>1691</v>
      </c>
      <c r="M14" s="4">
        <v>1691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44578</v>
      </c>
      <c r="S14" s="5">
        <v>44582</v>
      </c>
      <c r="T14" s="4" t="s">
        <v>33</v>
      </c>
      <c r="U14" s="4">
        <v>1691</v>
      </c>
      <c r="V14" s="4">
        <v>0</v>
      </c>
      <c r="W14" s="4">
        <v>0</v>
      </c>
      <c r="X14" s="4">
        <v>2395953</v>
      </c>
    </row>
    <row r="15" s="4" customFormat="1" spans="1:25">
      <c r="A15" s="4">
        <v>17190993477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44578</v>
      </c>
      <c r="G15" s="5">
        <v>44579</v>
      </c>
      <c r="H15" s="4">
        <v>1</v>
      </c>
      <c r="I15" s="4">
        <v>1</v>
      </c>
      <c r="J15" s="4">
        <v>1</v>
      </c>
      <c r="K15" s="4" t="s">
        <v>29</v>
      </c>
      <c r="L15" s="4">
        <v>1045</v>
      </c>
      <c r="M15" s="4">
        <v>1045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44578</v>
      </c>
      <c r="S15" s="5">
        <v>44582</v>
      </c>
      <c r="T15" s="4" t="s">
        <v>33</v>
      </c>
      <c r="U15" s="4">
        <v>1045</v>
      </c>
      <c r="V15" s="4">
        <v>0</v>
      </c>
      <c r="W15" s="4">
        <v>0</v>
      </c>
      <c r="X15" s="4">
        <v>2396084</v>
      </c>
      <c r="Y15" s="4">
        <v>70064597</v>
      </c>
    </row>
    <row r="16" s="4" customFormat="1" spans="1:24">
      <c r="A16" s="4">
        <v>17191905470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44578</v>
      </c>
      <c r="G16" s="5">
        <v>44579</v>
      </c>
      <c r="H16" s="4">
        <v>1</v>
      </c>
      <c r="I16" s="4">
        <v>1</v>
      </c>
      <c r="J16" s="4">
        <v>1</v>
      </c>
      <c r="K16" s="4" t="s">
        <v>29</v>
      </c>
      <c r="L16" s="4">
        <v>816</v>
      </c>
      <c r="M16" s="4">
        <v>816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44578</v>
      </c>
      <c r="S16" s="5">
        <v>44582</v>
      </c>
      <c r="T16" s="4" t="s">
        <v>33</v>
      </c>
      <c r="U16" s="4">
        <v>816</v>
      </c>
      <c r="V16" s="4">
        <v>0</v>
      </c>
      <c r="W16" s="4">
        <v>0</v>
      </c>
      <c r="X16" s="4">
        <v>2396562</v>
      </c>
    </row>
    <row r="17" s="4" customFormat="1" spans="1:24">
      <c r="A17" s="4">
        <v>17191905470</v>
      </c>
      <c r="B17" s="4" t="s">
        <v>25</v>
      </c>
      <c r="C17" s="4" t="s">
        <v>40</v>
      </c>
      <c r="D17" s="4" t="s">
        <v>70</v>
      </c>
      <c r="E17" s="4" t="s">
        <v>71</v>
      </c>
      <c r="F17" s="5">
        <v>44578</v>
      </c>
      <c r="G17" s="5">
        <v>44579</v>
      </c>
      <c r="H17" s="4">
        <v>1</v>
      </c>
      <c r="I17" s="4">
        <v>1</v>
      </c>
      <c r="J17" s="4">
        <v>1</v>
      </c>
      <c r="K17" s="4" t="s">
        <v>29</v>
      </c>
      <c r="L17" s="4">
        <v>-816</v>
      </c>
      <c r="M17" s="4">
        <v>-816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44578</v>
      </c>
      <c r="S17" s="5">
        <v>44582</v>
      </c>
      <c r="T17" s="4" t="s">
        <v>33</v>
      </c>
      <c r="U17" s="4">
        <v>-816</v>
      </c>
      <c r="V17" s="4">
        <v>0</v>
      </c>
      <c r="W17" s="4">
        <v>0</v>
      </c>
      <c r="X17" s="4">
        <v>2396562</v>
      </c>
    </row>
    <row r="18" s="4" customFormat="1" spans="1:25">
      <c r="A18" s="4">
        <v>17191980486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44578</v>
      </c>
      <c r="G18" s="5">
        <v>44579</v>
      </c>
      <c r="H18" s="4">
        <v>1</v>
      </c>
      <c r="I18" s="4">
        <v>1</v>
      </c>
      <c r="J18" s="4">
        <v>1</v>
      </c>
      <c r="K18" s="4" t="s">
        <v>29</v>
      </c>
      <c r="L18" s="4">
        <v>456</v>
      </c>
      <c r="M18" s="4">
        <v>456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44578</v>
      </c>
      <c r="S18" s="5">
        <v>44582</v>
      </c>
      <c r="T18" s="4" t="s">
        <v>33</v>
      </c>
      <c r="U18" s="4">
        <v>456</v>
      </c>
      <c r="V18" s="4">
        <v>0</v>
      </c>
      <c r="W18" s="4">
        <v>0</v>
      </c>
      <c r="X18" s="4"/>
      <c r="Y18" s="4" t="s">
        <v>76</v>
      </c>
    </row>
    <row r="19" s="4" customFormat="1" spans="1:25">
      <c r="A19" s="4">
        <v>17192079975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44578</v>
      </c>
      <c r="G19" s="5">
        <v>44579</v>
      </c>
      <c r="H19" s="4">
        <v>1</v>
      </c>
      <c r="I19" s="4">
        <v>1</v>
      </c>
      <c r="J19" s="4">
        <v>1</v>
      </c>
      <c r="K19" s="4" t="s">
        <v>29</v>
      </c>
      <c r="L19" s="4">
        <v>980</v>
      </c>
      <c r="M19" s="4">
        <v>980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44578</v>
      </c>
      <c r="S19" s="5">
        <v>44582</v>
      </c>
      <c r="T19" s="4" t="s">
        <v>33</v>
      </c>
      <c r="U19" s="4">
        <v>980</v>
      </c>
      <c r="V19" s="4">
        <v>0</v>
      </c>
      <c r="W19" s="4">
        <v>0</v>
      </c>
      <c r="X19" s="4"/>
      <c r="Y19" s="4">
        <v>70141185</v>
      </c>
    </row>
    <row r="20" s="4" customFormat="1" spans="1:24">
      <c r="A20" s="4">
        <v>17192211971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44578</v>
      </c>
      <c r="G20" s="5">
        <v>44579</v>
      </c>
      <c r="H20" s="4">
        <v>1</v>
      </c>
      <c r="I20" s="4">
        <v>1</v>
      </c>
      <c r="J20" s="4">
        <v>1</v>
      </c>
      <c r="K20" s="4" t="s">
        <v>29</v>
      </c>
      <c r="L20" s="4">
        <v>310</v>
      </c>
      <c r="M20" s="4">
        <v>310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44578</v>
      </c>
      <c r="S20" s="5">
        <v>44582</v>
      </c>
      <c r="T20" s="4" t="s">
        <v>33</v>
      </c>
      <c r="U20" s="4">
        <v>310</v>
      </c>
      <c r="V20" s="4">
        <v>0</v>
      </c>
      <c r="W20" s="4">
        <v>0</v>
      </c>
      <c r="X20" s="4">
        <v>2396807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I34" sqref="I34"/>
    </sheetView>
  </sheetViews>
  <sheetFormatPr defaultColWidth="9" defaultRowHeight="13.5"/>
  <cols>
    <col min="1" max="1" width="12.625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4">
        <v>16317107682</v>
      </c>
      <c r="B2" s="5">
        <v>44573</v>
      </c>
      <c r="C2" s="5">
        <v>44579</v>
      </c>
      <c r="D2" s="4">
        <v>5524</v>
      </c>
      <c r="E2" s="4" t="str">
        <f>VLOOKUP(A2,HOP!A:L,12,0)</f>
        <v>5524.00</v>
      </c>
      <c r="F2" s="4" t="str">
        <f>VLOOKUP(A2,HOP!A:C,3,0)</f>
        <v>2258607</v>
      </c>
      <c r="G2" s="4">
        <f>D2-E2</f>
        <v>0</v>
      </c>
      <c r="H2" s="4" t="str">
        <f>$H$1&amp;F2</f>
        <v>，2258607</v>
      </c>
      <c r="I2" s="4" t="str">
        <f>VLOOKUP(A2,HOP!A:T,20,0)</f>
        <v>直连</v>
      </c>
    </row>
    <row r="3" s="4" customFormat="1" spans="1:9">
      <c r="A3" s="4">
        <v>16506770592</v>
      </c>
      <c r="B3" s="5">
        <v>44577</v>
      </c>
      <c r="C3" s="5">
        <v>44579</v>
      </c>
      <c r="D3" s="4">
        <v>1457.39</v>
      </c>
      <c r="E3" s="4" t="str">
        <f>VLOOKUP(A3,HOP!A:L,12,0)</f>
        <v>1457.40</v>
      </c>
      <c r="F3" s="4" t="str">
        <f>VLOOKUP(A3,HOP!A:C,3,0)</f>
        <v>2275077</v>
      </c>
      <c r="G3" s="4">
        <f t="shared" ref="G3:G17" si="0">D3-E3</f>
        <v>-0.00999999999999091</v>
      </c>
      <c r="H3" s="4" t="str">
        <f t="shared" ref="H3:H17" si="1">$H$1&amp;F3</f>
        <v>，2275077</v>
      </c>
      <c r="I3" s="4" t="str">
        <f>VLOOKUP(A3,HOP!A:T,20,0)</f>
        <v>直连</v>
      </c>
    </row>
    <row r="4" s="4" customFormat="1" hidden="1" spans="1:9">
      <c r="A4" s="4">
        <v>16612584726</v>
      </c>
      <c r="B4" s="5">
        <v>44576</v>
      </c>
      <c r="C4" s="5">
        <v>44579</v>
      </c>
      <c r="D4" s="4">
        <v>0</v>
      </c>
      <c r="E4" s="4" t="str">
        <f>VLOOKUP(A4,HOP!A:L,12,0)</f>
        <v>0.00</v>
      </c>
      <c r="F4" s="4" t="str">
        <f>VLOOKUP(A4,HOP!A:C,3,0)</f>
        <v>2280943</v>
      </c>
      <c r="G4" s="4">
        <f t="shared" si="0"/>
        <v>0</v>
      </c>
      <c r="H4" s="4" t="str">
        <f t="shared" si="1"/>
        <v>，2280943</v>
      </c>
      <c r="I4" s="4" t="str">
        <f>VLOOKUP(A4,HOP!A:T,20,0)</f>
        <v>直连</v>
      </c>
    </row>
    <row r="5" s="4" customFormat="1" spans="1:9">
      <c r="A5" s="4">
        <v>16842203043</v>
      </c>
      <c r="B5" s="5">
        <v>44577</v>
      </c>
      <c r="C5" s="5">
        <v>44579</v>
      </c>
      <c r="D5" s="4">
        <v>1904</v>
      </c>
      <c r="E5" s="4" t="str">
        <f>VLOOKUP(A5,HOP!A:L,12,0)</f>
        <v>1904.00</v>
      </c>
      <c r="F5" s="4" t="str">
        <f>VLOOKUP(A5,HOP!A:C,3,0)</f>
        <v>2307648</v>
      </c>
      <c r="G5" s="4">
        <f t="shared" si="0"/>
        <v>0</v>
      </c>
      <c r="H5" s="4" t="str">
        <f t="shared" si="1"/>
        <v>，2307648</v>
      </c>
      <c r="I5" s="4" t="str">
        <f>VLOOKUP(A5,HOP!A:T,20,0)</f>
        <v>直连</v>
      </c>
    </row>
    <row r="6" s="4" customFormat="1" spans="1:9">
      <c r="A6" s="4">
        <v>17132881547</v>
      </c>
      <c r="B6" s="5">
        <v>44578</v>
      </c>
      <c r="C6" s="5">
        <v>44579</v>
      </c>
      <c r="D6" s="4">
        <v>285</v>
      </c>
      <c r="E6" s="4" t="str">
        <f>VLOOKUP(A6,HOP!A:L,12,0)</f>
        <v>285.00</v>
      </c>
      <c r="F6" s="4" t="str">
        <f>VLOOKUP(A6,HOP!A:C,3,0)</f>
        <v>2377373</v>
      </c>
      <c r="G6" s="4">
        <f t="shared" si="0"/>
        <v>0</v>
      </c>
      <c r="H6" s="4" t="str">
        <f t="shared" si="1"/>
        <v>，2377373</v>
      </c>
      <c r="I6" s="4" t="str">
        <f>VLOOKUP(A6,HOP!A:T,20,0)</f>
        <v>直连</v>
      </c>
    </row>
    <row r="7" s="4" customFormat="1" spans="1:9">
      <c r="A7" s="4">
        <v>17176830974</v>
      </c>
      <c r="B7" s="5">
        <v>44577</v>
      </c>
      <c r="C7" s="5">
        <v>44579</v>
      </c>
      <c r="D7" s="4">
        <v>4654</v>
      </c>
      <c r="E7" s="4" t="str">
        <f>VLOOKUP(A7,HOP!A:L,12,0)</f>
        <v>4654.00</v>
      </c>
      <c r="F7" s="4" t="str">
        <f>VLOOKUP(A7,HOP!A:C,3,0)</f>
        <v>2390562</v>
      </c>
      <c r="G7" s="4">
        <f t="shared" si="0"/>
        <v>0</v>
      </c>
      <c r="H7" s="4" t="str">
        <f t="shared" si="1"/>
        <v>，2390562</v>
      </c>
      <c r="I7" s="4" t="str">
        <f>VLOOKUP(A7,HOP!A:T,20,0)</f>
        <v>直连</v>
      </c>
    </row>
    <row r="8" s="4" customFormat="1" spans="1:9">
      <c r="A8" s="4">
        <v>17178870992</v>
      </c>
      <c r="B8" s="5">
        <v>44578</v>
      </c>
      <c r="C8" s="5">
        <v>44579</v>
      </c>
      <c r="D8" s="4">
        <v>324</v>
      </c>
      <c r="E8" s="4" t="str">
        <f>VLOOKUP(A8,HOP!A:L,12,0)</f>
        <v>324.00</v>
      </c>
      <c r="F8" s="4" t="str">
        <f>VLOOKUP(A8,HOP!A:C,3,0)</f>
        <v>2391919</v>
      </c>
      <c r="G8" s="4">
        <f t="shared" si="0"/>
        <v>0</v>
      </c>
      <c r="H8" s="4" t="str">
        <f t="shared" si="1"/>
        <v>，2391919</v>
      </c>
      <c r="I8" s="4" t="str">
        <f>VLOOKUP(A8,HOP!A:T,20,0)</f>
        <v>直连</v>
      </c>
    </row>
    <row r="9" s="4" customFormat="1" spans="1:9">
      <c r="A9" s="4">
        <v>17186707084</v>
      </c>
      <c r="B9" s="5">
        <v>44577</v>
      </c>
      <c r="C9" s="5">
        <v>44579</v>
      </c>
      <c r="D9" s="4">
        <v>160</v>
      </c>
      <c r="E9" s="4" t="str">
        <f>VLOOKUP(A9,HOP!A:L,12,0)</f>
        <v>160.00</v>
      </c>
      <c r="F9" s="4" t="str">
        <f>VLOOKUP(A9,HOP!A:C,3,0)</f>
        <v>2395120</v>
      </c>
      <c r="G9" s="4">
        <f t="shared" si="0"/>
        <v>0</v>
      </c>
      <c r="H9" s="4" t="str">
        <f t="shared" si="1"/>
        <v>，2395120</v>
      </c>
      <c r="I9" s="4" t="str">
        <f>VLOOKUP(A9,HOP!A:T,20,0)</f>
        <v>直连</v>
      </c>
    </row>
    <row r="10" s="4" customFormat="1" spans="1:9">
      <c r="A10" s="4">
        <v>17190056168</v>
      </c>
      <c r="B10" s="5">
        <v>44578</v>
      </c>
      <c r="C10" s="5">
        <v>44579</v>
      </c>
      <c r="D10" s="4">
        <v>1497</v>
      </c>
      <c r="E10" s="4" t="str">
        <f>VLOOKUP(A10,HOP!A:L,12,0)</f>
        <v>1497.00</v>
      </c>
      <c r="F10" s="4" t="str">
        <f>VLOOKUP(A10,HOP!A:C,3,0)</f>
        <v>2395689</v>
      </c>
      <c r="G10" s="4">
        <f t="shared" si="0"/>
        <v>0</v>
      </c>
      <c r="H10" s="4" t="str">
        <f t="shared" si="1"/>
        <v>，2395689</v>
      </c>
      <c r="I10" s="4" t="str">
        <f>VLOOKUP(A10,HOP!A:T,20,0)</f>
        <v>直连</v>
      </c>
    </row>
    <row r="11" s="4" customFormat="1" spans="1:9">
      <c r="A11" s="4">
        <v>17190640094</v>
      </c>
      <c r="B11" s="5">
        <v>44578</v>
      </c>
      <c r="C11" s="5">
        <v>44579</v>
      </c>
      <c r="D11" s="4">
        <v>415</v>
      </c>
      <c r="E11" s="4" t="str">
        <f>VLOOKUP(A11,HOP!A:L,12,0)</f>
        <v>415.00</v>
      </c>
      <c r="F11" s="4" t="str">
        <f>VLOOKUP(A11,HOP!A:C,3,0)</f>
        <v>2395884</v>
      </c>
      <c r="G11" s="4">
        <f t="shared" si="0"/>
        <v>0</v>
      </c>
      <c r="H11" s="4" t="str">
        <f t="shared" si="1"/>
        <v>，2395884</v>
      </c>
      <c r="I11" s="4" t="str">
        <f>VLOOKUP(A11,HOP!A:T,20,0)</f>
        <v>直连</v>
      </c>
    </row>
    <row r="12" s="4" customFormat="1" spans="1:9">
      <c r="A12" s="4">
        <v>17190745745</v>
      </c>
      <c r="B12" s="5">
        <v>44578</v>
      </c>
      <c r="C12" s="5">
        <v>44579</v>
      </c>
      <c r="D12" s="4">
        <v>1691</v>
      </c>
      <c r="E12" s="4" t="str">
        <f>VLOOKUP(A12,HOP!A:L,12,0)</f>
        <v>1691.00</v>
      </c>
      <c r="F12" s="4" t="str">
        <f>VLOOKUP(A12,HOP!A:C,3,0)</f>
        <v>2395953</v>
      </c>
      <c r="G12" s="4">
        <f t="shared" si="0"/>
        <v>0</v>
      </c>
      <c r="H12" s="4" t="str">
        <f t="shared" si="1"/>
        <v>，2395953</v>
      </c>
      <c r="I12" s="4" t="str">
        <f>VLOOKUP(A12,HOP!A:T,20,0)</f>
        <v>直连</v>
      </c>
    </row>
    <row r="13" s="4" customFormat="1" spans="1:9">
      <c r="A13" s="4">
        <v>17190993477</v>
      </c>
      <c r="B13" s="5">
        <v>44578</v>
      </c>
      <c r="C13" s="5">
        <v>44579</v>
      </c>
      <c r="D13" s="4">
        <v>1045</v>
      </c>
      <c r="E13" s="4" t="str">
        <f>VLOOKUP(A13,HOP!A:L,12,0)</f>
        <v>1045.00</v>
      </c>
      <c r="F13" s="4" t="str">
        <f>VLOOKUP(A13,HOP!A:C,3,0)</f>
        <v>2396084</v>
      </c>
      <c r="G13" s="4">
        <f t="shared" si="0"/>
        <v>0</v>
      </c>
      <c r="H13" s="4" t="str">
        <f t="shared" si="1"/>
        <v>，2396084</v>
      </c>
      <c r="I13" s="4" t="str">
        <f>VLOOKUP(A13,HOP!A:T,20,0)</f>
        <v>直连</v>
      </c>
    </row>
    <row r="14" s="4" customFormat="1" hidden="1" spans="1:9">
      <c r="A14" s="4">
        <v>17191905470</v>
      </c>
      <c r="B14" s="5">
        <v>44578</v>
      </c>
      <c r="C14" s="5">
        <v>44579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17191980486</v>
      </c>
      <c r="B15" s="5">
        <v>44578</v>
      </c>
      <c r="C15" s="5">
        <v>44579</v>
      </c>
      <c r="D15" s="4">
        <v>456</v>
      </c>
      <c r="E15" s="4" t="str">
        <f>VLOOKUP(A15,HOP!A:L,12,0)</f>
        <v>456.00</v>
      </c>
      <c r="F15" s="4" t="str">
        <f>VLOOKUP(A15,HOP!A:C,3,0)</f>
        <v>2396631</v>
      </c>
      <c r="G15" s="4">
        <f t="shared" si="0"/>
        <v>0</v>
      </c>
      <c r="H15" s="4" t="str">
        <f t="shared" si="1"/>
        <v>，2396631</v>
      </c>
      <c r="I15" s="4" t="str">
        <f>VLOOKUP(A15,HOP!A:T,20,0)</f>
        <v>直连</v>
      </c>
    </row>
    <row r="16" s="4" customFormat="1" spans="1:9">
      <c r="A16" s="4">
        <v>17192079975</v>
      </c>
      <c r="B16" s="5">
        <v>44578</v>
      </c>
      <c r="C16" s="5">
        <v>44579</v>
      </c>
      <c r="D16" s="4">
        <v>980</v>
      </c>
      <c r="E16" s="4" t="str">
        <f>VLOOKUP(A16,HOP!A:L,12,0)</f>
        <v>980.00</v>
      </c>
      <c r="F16" s="4" t="str">
        <f>VLOOKUP(A16,HOP!A:C,3,0)</f>
        <v>2396709</v>
      </c>
      <c r="G16" s="4">
        <f t="shared" si="0"/>
        <v>0</v>
      </c>
      <c r="H16" s="4" t="str">
        <f t="shared" si="1"/>
        <v>，2396709</v>
      </c>
      <c r="I16" s="4" t="str">
        <f>VLOOKUP(A16,HOP!A:T,20,0)</f>
        <v>直连</v>
      </c>
    </row>
    <row r="17" s="4" customFormat="1" spans="1:9">
      <c r="A17" s="4">
        <v>17192211971</v>
      </c>
      <c r="B17" s="5">
        <v>44578</v>
      </c>
      <c r="C17" s="5">
        <v>44579</v>
      </c>
      <c r="D17" s="4">
        <v>310</v>
      </c>
      <c r="E17" s="4" t="str">
        <f>VLOOKUP(A17,HOP!A:L,12,0)</f>
        <v>310.00</v>
      </c>
      <c r="F17" s="4" t="str">
        <f>VLOOKUP(A17,HOP!A:C,3,0)</f>
        <v>2396807</v>
      </c>
      <c r="G17" s="4">
        <f t="shared" si="0"/>
        <v>0</v>
      </c>
      <c r="H17" s="4" t="str">
        <f t="shared" si="1"/>
        <v>，2396807</v>
      </c>
      <c r="I17" s="4" t="str">
        <f>VLOOKUP(A17,HOP!A:T,20,0)</f>
        <v>直连</v>
      </c>
    </row>
    <row r="19" spans="4:4">
      <c r="D19" s="4">
        <f>SUM(D2:D18)</f>
        <v>20702.39</v>
      </c>
    </row>
    <row r="20" spans="4:4">
      <c r="D20" s="4" t="s">
        <v>84</v>
      </c>
    </row>
    <row r="24" spans="1:1">
      <c r="A24" s="4" t="s">
        <v>85</v>
      </c>
    </row>
    <row r="25" spans="1:1">
      <c r="A25" s="4" t="s">
        <v>86</v>
      </c>
    </row>
  </sheetData>
  <autoFilter ref="A1:XFD20">
    <filterColumn colId="3">
      <filters blank="1">
        <filter val="310"/>
        <filter val="1691"/>
        <filter val="4654"/>
        <filter val="415"/>
        <filter val="456"/>
        <filter val="1497"/>
        <filter val="160"/>
        <filter val="324"/>
        <filter val="5524"/>
        <filter val="1457.39"/>
        <filter val="20702.39 HKD"/>
        <filter val="980"/>
        <filter val="1904"/>
        <filter val="285"/>
        <filter val="1045"/>
        <filter val="20702.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</row>
    <row r="2" s="1" customFormat="1" spans="1:20">
      <c r="A2" s="3">
        <v>17192211971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104</v>
      </c>
      <c r="G2" s="1" t="s">
        <v>108</v>
      </c>
      <c r="H2" s="1" t="s">
        <v>109</v>
      </c>
      <c r="I2" s="1" t="s">
        <v>110</v>
      </c>
      <c r="J2" s="1" t="s">
        <v>29</v>
      </c>
      <c r="K2" s="1" t="s">
        <v>111</v>
      </c>
      <c r="L2" s="1" t="s">
        <v>111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</row>
    <row r="3" s="1" customFormat="1" spans="1:20">
      <c r="A3" s="3">
        <v>17192079975</v>
      </c>
      <c r="B3" s="1" t="s">
        <v>104</v>
      </c>
      <c r="C3" s="1" t="s">
        <v>119</v>
      </c>
      <c r="D3" s="1" t="s">
        <v>120</v>
      </c>
      <c r="E3" s="1" t="s">
        <v>121</v>
      </c>
      <c r="F3" s="1" t="s">
        <v>104</v>
      </c>
      <c r="G3" s="1" t="s">
        <v>108</v>
      </c>
      <c r="H3" s="1" t="s">
        <v>109</v>
      </c>
      <c r="I3" s="1" t="s">
        <v>122</v>
      </c>
      <c r="J3" s="1" t="s">
        <v>29</v>
      </c>
      <c r="K3" s="1" t="s">
        <v>123</v>
      </c>
      <c r="L3" s="1" t="s">
        <v>123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124</v>
      </c>
      <c r="R3" s="1" t="s">
        <v>116</v>
      </c>
      <c r="S3" s="1" t="s">
        <v>117</v>
      </c>
      <c r="T3" s="1" t="s">
        <v>118</v>
      </c>
    </row>
    <row r="4" s="1" customFormat="1" spans="1:20">
      <c r="A4" s="3">
        <v>17191980486</v>
      </c>
      <c r="B4" s="1" t="s">
        <v>104</v>
      </c>
      <c r="C4" s="1" t="s">
        <v>125</v>
      </c>
      <c r="D4" s="1" t="s">
        <v>126</v>
      </c>
      <c r="E4" s="1" t="s">
        <v>127</v>
      </c>
      <c r="F4" s="1" t="s">
        <v>104</v>
      </c>
      <c r="G4" s="1" t="s">
        <v>108</v>
      </c>
      <c r="H4" s="1" t="s">
        <v>109</v>
      </c>
      <c r="I4" s="1" t="s">
        <v>128</v>
      </c>
      <c r="J4" s="1" t="s">
        <v>29</v>
      </c>
      <c r="K4" s="1" t="s">
        <v>129</v>
      </c>
      <c r="L4" s="1" t="s">
        <v>129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130</v>
      </c>
      <c r="R4" s="1" t="s">
        <v>116</v>
      </c>
      <c r="S4" s="1" t="s">
        <v>117</v>
      </c>
      <c r="T4" s="1" t="s">
        <v>118</v>
      </c>
    </row>
    <row r="5" s="1" customFormat="1" spans="1:20">
      <c r="A5" s="3">
        <v>17190993477</v>
      </c>
      <c r="B5" s="1" t="s">
        <v>104</v>
      </c>
      <c r="C5" s="1" t="s">
        <v>131</v>
      </c>
      <c r="D5" s="1" t="s">
        <v>132</v>
      </c>
      <c r="E5" s="1" t="s">
        <v>133</v>
      </c>
      <c r="F5" s="1" t="s">
        <v>104</v>
      </c>
      <c r="G5" s="1" t="s">
        <v>108</v>
      </c>
      <c r="H5" s="1" t="s">
        <v>109</v>
      </c>
      <c r="I5" s="1" t="s">
        <v>134</v>
      </c>
      <c r="J5" s="1" t="s">
        <v>29</v>
      </c>
      <c r="K5" s="1" t="s">
        <v>135</v>
      </c>
      <c r="L5" s="1" t="s">
        <v>135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136</v>
      </c>
      <c r="R5" s="1" t="s">
        <v>116</v>
      </c>
      <c r="S5" s="1" t="s">
        <v>117</v>
      </c>
      <c r="T5" s="1" t="s">
        <v>118</v>
      </c>
    </row>
    <row r="6" s="1" customFormat="1" spans="1:20">
      <c r="A6" s="3">
        <v>17190745745</v>
      </c>
      <c r="B6" s="1" t="s">
        <v>104</v>
      </c>
      <c r="C6" s="1" t="s">
        <v>137</v>
      </c>
      <c r="D6" s="1" t="s">
        <v>138</v>
      </c>
      <c r="E6" s="1" t="s">
        <v>139</v>
      </c>
      <c r="F6" s="1" t="s">
        <v>104</v>
      </c>
      <c r="G6" s="1" t="s">
        <v>108</v>
      </c>
      <c r="H6" s="1" t="s">
        <v>109</v>
      </c>
      <c r="I6" s="1" t="s">
        <v>140</v>
      </c>
      <c r="J6" s="1" t="s">
        <v>29</v>
      </c>
      <c r="K6" s="1" t="s">
        <v>141</v>
      </c>
      <c r="L6" s="1" t="s">
        <v>141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142</v>
      </c>
      <c r="R6" s="1" t="s">
        <v>116</v>
      </c>
      <c r="S6" s="1" t="s">
        <v>117</v>
      </c>
      <c r="T6" s="1" t="s">
        <v>118</v>
      </c>
    </row>
    <row r="7" s="1" customFormat="1" spans="1:20">
      <c r="A7" s="3">
        <v>17190640094</v>
      </c>
      <c r="B7" s="1" t="s">
        <v>104</v>
      </c>
      <c r="C7" s="1" t="s">
        <v>143</v>
      </c>
      <c r="D7" s="1" t="s">
        <v>144</v>
      </c>
      <c r="E7" s="1" t="s">
        <v>145</v>
      </c>
      <c r="F7" s="1" t="s">
        <v>104</v>
      </c>
      <c r="G7" s="1" t="s">
        <v>108</v>
      </c>
      <c r="H7" s="1" t="s">
        <v>109</v>
      </c>
      <c r="I7" s="1" t="s">
        <v>146</v>
      </c>
      <c r="J7" s="1" t="s">
        <v>29</v>
      </c>
      <c r="K7" s="1" t="s">
        <v>147</v>
      </c>
      <c r="L7" s="1" t="s">
        <v>147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148</v>
      </c>
      <c r="R7" s="1" t="s">
        <v>116</v>
      </c>
      <c r="S7" s="1" t="s">
        <v>117</v>
      </c>
      <c r="T7" s="1" t="s">
        <v>118</v>
      </c>
    </row>
    <row r="8" s="1" customFormat="1" spans="1:20">
      <c r="A8" s="3">
        <v>17190056168</v>
      </c>
      <c r="B8" s="1" t="s">
        <v>104</v>
      </c>
      <c r="C8" s="1" t="s">
        <v>149</v>
      </c>
      <c r="D8" s="1" t="s">
        <v>150</v>
      </c>
      <c r="E8" s="1" t="s">
        <v>151</v>
      </c>
      <c r="F8" s="1" t="s">
        <v>104</v>
      </c>
      <c r="G8" s="1" t="s">
        <v>108</v>
      </c>
      <c r="H8" s="1" t="s">
        <v>109</v>
      </c>
      <c r="I8" s="1" t="s">
        <v>152</v>
      </c>
      <c r="J8" s="1" t="s">
        <v>29</v>
      </c>
      <c r="K8" s="1" t="s">
        <v>153</v>
      </c>
      <c r="L8" s="1" t="s">
        <v>153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154</v>
      </c>
      <c r="R8" s="1" t="s">
        <v>116</v>
      </c>
      <c r="S8" s="1" t="s">
        <v>117</v>
      </c>
      <c r="T8" s="1" t="s">
        <v>118</v>
      </c>
    </row>
    <row r="9" s="1" customFormat="1" spans="1:20">
      <c r="A9" s="3">
        <v>17186707084</v>
      </c>
      <c r="B9" s="1" t="s">
        <v>155</v>
      </c>
      <c r="C9" s="1" t="s">
        <v>156</v>
      </c>
      <c r="D9" s="1" t="s">
        <v>157</v>
      </c>
      <c r="E9" s="1" t="s">
        <v>158</v>
      </c>
      <c r="F9" s="1" t="s">
        <v>155</v>
      </c>
      <c r="G9" s="1" t="s">
        <v>108</v>
      </c>
      <c r="H9" s="1" t="s">
        <v>109</v>
      </c>
      <c r="I9" s="1" t="s">
        <v>159</v>
      </c>
      <c r="J9" s="1" t="s">
        <v>29</v>
      </c>
      <c r="K9" s="1" t="s">
        <v>160</v>
      </c>
      <c r="L9" s="1" t="s">
        <v>160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161</v>
      </c>
      <c r="R9" s="1" t="s">
        <v>116</v>
      </c>
      <c r="S9" s="1" t="s">
        <v>117</v>
      </c>
      <c r="T9" s="1" t="s">
        <v>118</v>
      </c>
    </row>
    <row r="10" s="1" customFormat="1" spans="1:20">
      <c r="A10" s="3">
        <v>17178870992</v>
      </c>
      <c r="B10" s="1" t="s">
        <v>162</v>
      </c>
      <c r="C10" s="1" t="s">
        <v>163</v>
      </c>
      <c r="D10" s="1" t="s">
        <v>164</v>
      </c>
      <c r="E10" s="1" t="s">
        <v>165</v>
      </c>
      <c r="F10" s="1" t="s">
        <v>104</v>
      </c>
      <c r="G10" s="1" t="s">
        <v>108</v>
      </c>
      <c r="H10" s="1" t="s">
        <v>109</v>
      </c>
      <c r="I10" s="1" t="s">
        <v>166</v>
      </c>
      <c r="J10" s="1" t="s">
        <v>29</v>
      </c>
      <c r="K10" s="1" t="s">
        <v>167</v>
      </c>
      <c r="L10" s="1" t="s">
        <v>167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168</v>
      </c>
      <c r="R10" s="1" t="s">
        <v>116</v>
      </c>
      <c r="S10" s="1" t="s">
        <v>117</v>
      </c>
      <c r="T10" s="1" t="s">
        <v>118</v>
      </c>
    </row>
    <row r="11" s="1" customFormat="1" spans="1:20">
      <c r="A11" s="3">
        <v>17176830974</v>
      </c>
      <c r="B11" s="1" t="s">
        <v>169</v>
      </c>
      <c r="C11" s="1" t="s">
        <v>170</v>
      </c>
      <c r="D11" s="1" t="s">
        <v>171</v>
      </c>
      <c r="E11" s="1" t="s">
        <v>172</v>
      </c>
      <c r="F11" s="1" t="s">
        <v>155</v>
      </c>
      <c r="G11" s="1" t="s">
        <v>108</v>
      </c>
      <c r="H11" s="1" t="s">
        <v>109</v>
      </c>
      <c r="I11" s="1" t="s">
        <v>173</v>
      </c>
      <c r="J11" s="1" t="s">
        <v>29</v>
      </c>
      <c r="K11" s="1" t="s">
        <v>174</v>
      </c>
      <c r="L11" s="1" t="s">
        <v>174</v>
      </c>
      <c r="M11" s="1" t="s">
        <v>112</v>
      </c>
      <c r="N11" s="1" t="s">
        <v>112</v>
      </c>
      <c r="O11" s="1" t="s">
        <v>113</v>
      </c>
      <c r="P11" s="1" t="s">
        <v>114</v>
      </c>
      <c r="Q11" s="1" t="s">
        <v>175</v>
      </c>
      <c r="R11" s="1" t="s">
        <v>116</v>
      </c>
      <c r="S11" s="1" t="s">
        <v>117</v>
      </c>
      <c r="T11" s="1" t="s">
        <v>118</v>
      </c>
    </row>
    <row r="12" s="1" customFormat="1" spans="1:20">
      <c r="A12" s="3">
        <v>17132881547</v>
      </c>
      <c r="B12" s="1" t="s">
        <v>176</v>
      </c>
      <c r="C12" s="1" t="s">
        <v>177</v>
      </c>
      <c r="D12" s="1" t="s">
        <v>178</v>
      </c>
      <c r="E12" s="1" t="s">
        <v>179</v>
      </c>
      <c r="F12" s="1" t="s">
        <v>104</v>
      </c>
      <c r="G12" s="1" t="s">
        <v>108</v>
      </c>
      <c r="H12" s="1" t="s">
        <v>109</v>
      </c>
      <c r="I12" s="1" t="s">
        <v>180</v>
      </c>
      <c r="J12" s="1" t="s">
        <v>29</v>
      </c>
      <c r="K12" s="1" t="s">
        <v>181</v>
      </c>
      <c r="L12" s="1" t="s">
        <v>181</v>
      </c>
      <c r="M12" s="1" t="s">
        <v>112</v>
      </c>
      <c r="N12" s="1" t="s">
        <v>112</v>
      </c>
      <c r="O12" s="1" t="s">
        <v>113</v>
      </c>
      <c r="P12" s="1" t="s">
        <v>114</v>
      </c>
      <c r="Q12" s="1" t="s">
        <v>182</v>
      </c>
      <c r="R12" s="1" t="s">
        <v>116</v>
      </c>
      <c r="S12" s="1" t="s">
        <v>117</v>
      </c>
      <c r="T12" s="1" t="s">
        <v>118</v>
      </c>
    </row>
    <row r="13" s="1" customFormat="1" spans="1:20">
      <c r="A13" s="3">
        <v>16842203043</v>
      </c>
      <c r="B13" s="1" t="s">
        <v>183</v>
      </c>
      <c r="C13" s="1" t="s">
        <v>184</v>
      </c>
      <c r="D13" s="1" t="s">
        <v>185</v>
      </c>
      <c r="E13" s="1" t="s">
        <v>186</v>
      </c>
      <c r="F13" s="1" t="s">
        <v>155</v>
      </c>
      <c r="G13" s="1" t="s">
        <v>108</v>
      </c>
      <c r="H13" s="1" t="s">
        <v>109</v>
      </c>
      <c r="I13" s="1" t="s">
        <v>187</v>
      </c>
      <c r="J13" s="1" t="s">
        <v>29</v>
      </c>
      <c r="K13" s="1" t="s">
        <v>188</v>
      </c>
      <c r="L13" s="1" t="s">
        <v>188</v>
      </c>
      <c r="M13" s="1" t="s">
        <v>112</v>
      </c>
      <c r="N13" s="1" t="s">
        <v>112</v>
      </c>
      <c r="O13" s="1" t="s">
        <v>113</v>
      </c>
      <c r="P13" s="1" t="s">
        <v>114</v>
      </c>
      <c r="Q13" s="1" t="s">
        <v>189</v>
      </c>
      <c r="R13" s="1" t="s">
        <v>116</v>
      </c>
      <c r="S13" s="1" t="s">
        <v>117</v>
      </c>
      <c r="T13" s="1" t="s">
        <v>118</v>
      </c>
    </row>
    <row r="14" s="1" customFormat="1" spans="1:20">
      <c r="A14" s="3">
        <v>16612584726</v>
      </c>
      <c r="B14" s="1" t="s">
        <v>190</v>
      </c>
      <c r="C14" s="1" t="s">
        <v>191</v>
      </c>
      <c r="D14" s="1" t="s">
        <v>192</v>
      </c>
      <c r="E14" s="1" t="s">
        <v>193</v>
      </c>
      <c r="F14" s="1" t="s">
        <v>162</v>
      </c>
      <c r="G14" s="1" t="s">
        <v>108</v>
      </c>
      <c r="H14" s="1" t="s">
        <v>109</v>
      </c>
      <c r="I14" s="1" t="s">
        <v>194</v>
      </c>
      <c r="J14" s="1" t="s">
        <v>29</v>
      </c>
      <c r="K14" s="1" t="s">
        <v>195</v>
      </c>
      <c r="L14" s="1" t="s">
        <v>113</v>
      </c>
      <c r="M14" s="1" t="s">
        <v>196</v>
      </c>
      <c r="N14" s="1" t="s">
        <v>197</v>
      </c>
      <c r="O14" s="1" t="s">
        <v>113</v>
      </c>
      <c r="P14" s="1" t="s">
        <v>114</v>
      </c>
      <c r="Q14" s="1" t="s">
        <v>198</v>
      </c>
      <c r="R14" s="1" t="s">
        <v>116</v>
      </c>
      <c r="S14" s="1" t="s">
        <v>117</v>
      </c>
      <c r="T14" s="1" t="s">
        <v>118</v>
      </c>
    </row>
    <row r="15" s="1" customFormat="1" spans="1:20">
      <c r="A15" s="3">
        <v>16506770592</v>
      </c>
      <c r="B15" s="1" t="s">
        <v>199</v>
      </c>
      <c r="C15" s="1" t="s">
        <v>200</v>
      </c>
      <c r="D15" s="1" t="s">
        <v>201</v>
      </c>
      <c r="E15" s="1" t="s">
        <v>202</v>
      </c>
      <c r="F15" s="1" t="s">
        <v>155</v>
      </c>
      <c r="G15" s="1" t="s">
        <v>108</v>
      </c>
      <c r="H15" s="1" t="s">
        <v>109</v>
      </c>
      <c r="I15" s="1" t="s">
        <v>203</v>
      </c>
      <c r="J15" s="1" t="s">
        <v>29</v>
      </c>
      <c r="K15" s="1" t="s">
        <v>204</v>
      </c>
      <c r="L15" s="1" t="s">
        <v>205</v>
      </c>
      <c r="M15" s="1" t="s">
        <v>206</v>
      </c>
      <c r="N15" s="1" t="s">
        <v>207</v>
      </c>
      <c r="O15" s="1" t="s">
        <v>113</v>
      </c>
      <c r="P15" s="1" t="s">
        <v>114</v>
      </c>
      <c r="Q15" s="1" t="s">
        <v>208</v>
      </c>
      <c r="R15" s="1" t="s">
        <v>116</v>
      </c>
      <c r="S15" s="1" t="s">
        <v>117</v>
      </c>
      <c r="T15" s="1" t="s">
        <v>118</v>
      </c>
    </row>
    <row r="16" s="1" customFormat="1" spans="1:20">
      <c r="A16" s="3">
        <v>16317107682</v>
      </c>
      <c r="B16" s="1" t="s">
        <v>209</v>
      </c>
      <c r="C16" s="1" t="s">
        <v>210</v>
      </c>
      <c r="D16" s="1" t="s">
        <v>211</v>
      </c>
      <c r="E16" s="1" t="s">
        <v>212</v>
      </c>
      <c r="F16" s="1" t="s">
        <v>213</v>
      </c>
      <c r="G16" s="1" t="s">
        <v>108</v>
      </c>
      <c r="H16" s="1" t="s">
        <v>109</v>
      </c>
      <c r="I16" s="1" t="s">
        <v>214</v>
      </c>
      <c r="J16" s="1" t="s">
        <v>29</v>
      </c>
      <c r="K16" s="1" t="s">
        <v>215</v>
      </c>
      <c r="L16" s="1" t="s">
        <v>215</v>
      </c>
      <c r="M16" s="1" t="s">
        <v>112</v>
      </c>
      <c r="N16" s="1" t="s">
        <v>112</v>
      </c>
      <c r="O16" s="1" t="s">
        <v>113</v>
      </c>
      <c r="P16" s="1" t="s">
        <v>114</v>
      </c>
      <c r="Q16" s="1" t="s">
        <v>216</v>
      </c>
      <c r="R16" s="1" t="s">
        <v>116</v>
      </c>
      <c r="S16" s="1" t="s">
        <v>117</v>
      </c>
      <c r="T16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2022-01-21T02:08:42Z</dcterms:created>
  <dcterms:modified xsi:type="dcterms:W3CDTF">2022-01-21T02:15:51Z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0CAFF3859A0941149E084DB8A01C78D9</vt:lpwstr>
  </property>
  <property fmtid="{D5CDD505-2E9C-101B-9397-08002B2CF9AE}" pid="3" name="KSOProductBuildVer">
    <vt:lpwstr>2052-11.1.0.11194</vt:lpwstr>
  </property>
</Properties>
</file>