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对账!$A$1:$I$11</definedName>
  </definedNames>
  <calcPr calcId="144525"/>
</workbook>
</file>

<file path=xl/sharedStrings.xml><?xml version="1.0" encoding="utf-8"?>
<sst xmlns="http://schemas.openxmlformats.org/spreadsheetml/2006/main" count="701" uniqueCount="219">
  <si>
    <t>去哪儿网酒店预付对账单</t>
  </si>
  <si>
    <t>供应商名称：</t>
  </si>
  <si>
    <t>遇见时光</t>
  </si>
  <si>
    <t>结算周期：</t>
  </si>
  <si>
    <t>2022-01-19至2022-01-20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</si>
  <si>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</si>
  <si>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</si>
  <si>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</si>
  <si>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</si>
  <si>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</si>
  <si>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</si>
  <si>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</si>
  <si>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</si>
  <si>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</si>
  <si>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</si>
  <si>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</si>
  <si>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</si>
  <si>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</si>
  <si>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</si>
  <si>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</si>
  <si>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¥3,340.00</t>
  </si>
  <si>
    <t>¥448.00</t>
  </si>
  <si>
    <t>¥2,892.00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</si>
  <si>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</si>
  <si>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</si>
  <si>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</si>
  <si>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</si>
  <si>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</si>
  <si>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</si>
  <si>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</si>
  <si>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</si>
  <si>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</si>
  <si>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</si>
  <si>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</si>
  <si>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</si>
  <si>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</si>
  <si>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</si>
  <si>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</si>
  <si>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</si>
  <si>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</si>
  <si>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</si>
  <si>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</si>
  <si>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</si>
  <si>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</si>
  <si>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</si>
  <si>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</si>
  <si>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</si>
  <si>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</si>
  <si>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</si>
  <si>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</si>
  <si>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</si>
  <si>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</si>
  <si>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</si>
  <si>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</si>
  <si>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</si>
  <si>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</si>
  <si>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</si>
  <si>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</si>
  <si>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</si>
  <si>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</si>
  <si>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</si>
  <si>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</si>
  <si>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</si>
  <si>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</si>
  <si>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</si>
  <si>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</si>
  <si>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</si>
  <si>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</si>
  <si>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</si>
  <si>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102882233743</t>
  </si>
  <si>
    <t>酒店预付</t>
  </si>
  <si>
    <t>否</t>
  </si>
  <si>
    <t>普通</t>
  </si>
  <si>
    <t>284945140</t>
  </si>
  <si>
    <t>维也纳酒店(三亚亚龙湾千古情店)</t>
  </si>
  <si>
    <t>1616855</t>
  </si>
  <si>
    <t>梁立恒</t>
  </si>
  <si>
    <t>2022-01-19</t>
  </si>
  <si>
    <t>2022-01-20</t>
  </si>
  <si>
    <t>¥214.00</t>
  </si>
  <si>
    <t>¥28.00</t>
  </si>
  <si>
    <t>¥186.00</t>
  </si>
  <si>
    <t>标准双床房</t>
  </si>
  <si>
    <t>WEBSITE</t>
  </si>
  <si>
    <t>102880029336</t>
  </si>
  <si>
    <t>301613410</t>
  </si>
  <si>
    <t>7天优品(长沙环保科技园理工大学云塘校区店)</t>
  </si>
  <si>
    <t>尹俊荣</t>
  </si>
  <si>
    <t>2022-01-17</t>
  </si>
  <si>
    <t>¥441.00</t>
  </si>
  <si>
    <t>¥60.00</t>
  </si>
  <si>
    <t>¥381.00</t>
  </si>
  <si>
    <t>精选特优房</t>
  </si>
  <si>
    <t>102880115265</t>
  </si>
  <si>
    <t>姚霖东</t>
  </si>
  <si>
    <t>2022-01-18</t>
  </si>
  <si>
    <t>¥428.00</t>
  </si>
  <si>
    <t>¥56.00</t>
  </si>
  <si>
    <t>¥372.00</t>
  </si>
  <si>
    <t>102881092481</t>
  </si>
  <si>
    <t>282559840</t>
  </si>
  <si>
    <t>维也纳酒店(南京中山陵店)</t>
  </si>
  <si>
    <t>费宏伟</t>
  </si>
  <si>
    <t>¥728.00</t>
  </si>
  <si>
    <t>¥102.00</t>
  </si>
  <si>
    <t>¥626.00</t>
  </si>
  <si>
    <t>豪华大床房</t>
  </si>
  <si>
    <t>102881943277</t>
  </si>
  <si>
    <t>268931105</t>
  </si>
  <si>
    <t>锦江之星(上海国际旅游度假区康新公路店)</t>
  </si>
  <si>
    <t>申华昌</t>
  </si>
  <si>
    <t>¥168.00</t>
  </si>
  <si>
    <t>¥22.00</t>
  </si>
  <si>
    <t>¥146.00</t>
  </si>
  <si>
    <t>标准房a</t>
  </si>
  <si>
    <t>102882017387</t>
  </si>
  <si>
    <t>白珂</t>
  </si>
  <si>
    <t>¥147.00</t>
  </si>
  <si>
    <t>¥20.00</t>
  </si>
  <si>
    <t>¥127.00</t>
  </si>
  <si>
    <t>102882238154</t>
  </si>
  <si>
    <t>289837693</t>
  </si>
  <si>
    <t>锦江之星风尚(上海北外滩店)</t>
  </si>
  <si>
    <t>胡玥</t>
  </si>
  <si>
    <t>¥167.00</t>
  </si>
  <si>
    <t>¥145.00</t>
  </si>
  <si>
    <t>双人房b</t>
  </si>
  <si>
    <t>102882277280</t>
  </si>
  <si>
    <t>288645319</t>
  </si>
  <si>
    <t>贝壳酒店(海口美兰机场店)</t>
  </si>
  <si>
    <t>张海榕</t>
  </si>
  <si>
    <t>¥109.00</t>
  </si>
  <si>
    <t>¥15.00</t>
  </si>
  <si>
    <t>¥94.00</t>
  </si>
  <si>
    <t>大床房</t>
  </si>
  <si>
    <t>102882377995</t>
  </si>
  <si>
    <t>266553785</t>
  </si>
  <si>
    <t>上海五角场Pagoda君亭设计酒店</t>
  </si>
  <si>
    <t>潘荣国</t>
  </si>
  <si>
    <t>¥847.00</t>
  </si>
  <si>
    <t>¥111.00</t>
  </si>
  <si>
    <t>¥736.00</t>
  </si>
  <si>
    <t>豪华双床房</t>
  </si>
  <si>
    <t>102882392495</t>
  </si>
  <si>
    <t>286116421</t>
  </si>
  <si>
    <t>7天优品酒店(张家界天门山火车站店)</t>
  </si>
  <si>
    <t>廖丁伟</t>
  </si>
  <si>
    <t>¥91.00</t>
  </si>
  <si>
    <t>¥12.00</t>
  </si>
  <si>
    <t>¥79.00</t>
  </si>
  <si>
    <t>优品大床房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</si>
  <si>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</si>
  <si>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</si>
  <si>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</si>
  <si>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</si>
  <si>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</si>
  <si>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</si>
  <si>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</si>
  <si>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</si>
  <si>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</si>
  <si>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</si>
  <si>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</si>
  <si>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A220121102248481</t>
  </si>
  <si>
    <r>
      <t>总计：</t>
    </r>
    <r>
      <rPr>
        <sz val="10"/>
        <rFont val="Arial"/>
        <charset val="134"/>
      </rPr>
      <t>2892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</si>
  <si>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</si>
  <si>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</si>
  <si>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</si>
  <si>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</si>
  <si>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</si>
  <si>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</si>
  <si>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</si>
  <si>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</si>
  <si>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</si>
  <si>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</si>
  <si>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</si>
  <si>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</si>
  <si>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</si>
  <si>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</si>
  <si>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</si>
  <si>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</si>
  <si>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2401459</t>
  </si>
  <si>
    <t>--</t>
  </si>
  <si>
    <t>145.00</t>
  </si>
  <si>
    <t>RMB</t>
  </si>
  <si>
    <t>0</t>
  </si>
  <si>
    <t>0.00</t>
  </si>
  <si>
    <t>龙卷风国内直连</t>
  </si>
  <si>
    <t>2022-01-19 22:57:30</t>
  </si>
  <si>
    <t>汇智国际旅游发展有限公司</t>
  </si>
  <si>
    <t>直连</t>
  </si>
  <si>
    <t>2400717</t>
  </si>
  <si>
    <t>94.00</t>
  </si>
  <si>
    <t>2022-01-19 18:39:51</t>
  </si>
  <si>
    <t>2400504</t>
  </si>
  <si>
    <t>上海Pagoda君亭设计酒店</t>
  </si>
  <si>
    <t>736.00</t>
  </si>
  <si>
    <t>2022-01-19 17:28:21</t>
  </si>
  <si>
    <t>2400385</t>
  </si>
  <si>
    <t>79.00</t>
  </si>
  <si>
    <t>2022-01-19 16:20:11</t>
  </si>
  <si>
    <t>2399654</t>
  </si>
  <si>
    <t>127.00</t>
  </si>
  <si>
    <t>2022-01-19 07:40:09</t>
  </si>
  <si>
    <t>2399538</t>
  </si>
  <si>
    <t>186.00</t>
  </si>
  <si>
    <t>2022-01-19 00:53:59</t>
  </si>
  <si>
    <t>2398544</t>
  </si>
  <si>
    <t>146.00</t>
  </si>
  <si>
    <t>2022-01-18 16:29:37</t>
  </si>
  <si>
    <t>2398244</t>
  </si>
  <si>
    <t>维也纳酒店（南京中山陵店）</t>
  </si>
  <si>
    <t>626.00</t>
  </si>
  <si>
    <t>2022-01-18 13:34:18</t>
  </si>
  <si>
    <t>2396423</t>
  </si>
  <si>
    <t>381.00</t>
  </si>
  <si>
    <t>2022-01-17 16:31:31</t>
  </si>
  <si>
    <t>2395876</t>
  </si>
  <si>
    <t>372.00</t>
  </si>
  <si>
    <t>2022-01-17 11:16:39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</si>
</sst>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6" fillId="5" borderId="12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9" borderId="13" applyNumberFormat="0" applyFont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7" fillId="8" borderId="16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1" fillId="8" borderId="12" applyNumberFormat="0" applyAlignment="0" applyProtection="0">
      <alignment vertical="center"/>
    </xf>
    <xf numFmtId="0" fontId="33" fillId="23" borderId="17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10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10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3</v>
      </c>
      <c r="N3" s="7" t="s">
        <v>88</v>
      </c>
      <c r="O3" s="7" t="s">
        <v>88</v>
      </c>
      <c r="P3" s="7" t="s">
        <v>78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93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73</v>
      </c>
      <c r="H4" s="7" t="s">
        <v>74</v>
      </c>
      <c r="I4" s="7" t="s">
        <v>75</v>
      </c>
      <c r="J4" s="7" t="s">
        <v>2</v>
      </c>
      <c r="K4" s="7" t="s">
        <v>94</v>
      </c>
      <c r="L4" s="7">
        <v>1</v>
      </c>
      <c r="M4" s="7">
        <v>2</v>
      </c>
      <c r="N4" s="7" t="s">
        <v>88</v>
      </c>
      <c r="O4" s="7" t="s">
        <v>95</v>
      </c>
      <c r="P4" s="7" t="s">
        <v>78</v>
      </c>
      <c r="Q4" s="7"/>
      <c r="R4" s="11" t="s">
        <v>96</v>
      </c>
      <c r="S4" s="12" t="s">
        <v>19</v>
      </c>
      <c r="T4" s="7"/>
      <c r="U4" s="11" t="s">
        <v>19</v>
      </c>
      <c r="V4" s="11" t="s">
        <v>96</v>
      </c>
      <c r="W4" s="12" t="s">
        <v>97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98</v>
      </c>
      <c r="AD4" t="s">
        <v>6</v>
      </c>
      <c r="AE4" t="s">
        <v>82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99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100</v>
      </c>
      <c r="H5" s="7" t="s">
        <v>101</v>
      </c>
      <c r="I5" s="7" t="s">
        <v>75</v>
      </c>
      <c r="J5" s="7" t="s">
        <v>2</v>
      </c>
      <c r="K5" s="7" t="s">
        <v>102</v>
      </c>
      <c r="L5" s="7">
        <v>1</v>
      </c>
      <c r="M5" s="7">
        <v>2</v>
      </c>
      <c r="N5" s="7" t="s">
        <v>95</v>
      </c>
      <c r="O5" s="7" t="s">
        <v>95</v>
      </c>
      <c r="P5" s="7" t="s">
        <v>78</v>
      </c>
      <c r="Q5" s="7"/>
      <c r="R5" s="11" t="s">
        <v>103</v>
      </c>
      <c r="S5" s="12" t="s">
        <v>19</v>
      </c>
      <c r="T5" s="7"/>
      <c r="U5" s="11" t="s">
        <v>19</v>
      </c>
      <c r="V5" s="11" t="s">
        <v>103</v>
      </c>
      <c r="W5" s="12" t="s">
        <v>104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105</v>
      </c>
      <c r="AD5" t="s">
        <v>6</v>
      </c>
      <c r="AE5" t="s">
        <v>106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107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108</v>
      </c>
      <c r="H6" s="7" t="s">
        <v>109</v>
      </c>
      <c r="I6" s="7" t="s">
        <v>75</v>
      </c>
      <c r="J6" s="7" t="s">
        <v>2</v>
      </c>
      <c r="K6" s="7" t="s">
        <v>110</v>
      </c>
      <c r="L6" s="7">
        <v>1</v>
      </c>
      <c r="M6" s="7">
        <v>1</v>
      </c>
      <c r="N6" s="7" t="s">
        <v>95</v>
      </c>
      <c r="O6" s="7" t="s">
        <v>77</v>
      </c>
      <c r="P6" s="7" t="s">
        <v>78</v>
      </c>
      <c r="Q6" s="7"/>
      <c r="R6" s="11" t="s">
        <v>111</v>
      </c>
      <c r="S6" s="12" t="s">
        <v>19</v>
      </c>
      <c r="T6" s="7"/>
      <c r="U6" s="11" t="s">
        <v>19</v>
      </c>
      <c r="V6" s="11" t="s">
        <v>111</v>
      </c>
      <c r="W6" s="12" t="s">
        <v>112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113</v>
      </c>
      <c r="AD6" t="s">
        <v>6</v>
      </c>
      <c r="AE6" t="s">
        <v>114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115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85</v>
      </c>
      <c r="H7" s="7" t="s">
        <v>86</v>
      </c>
      <c r="I7" s="7" t="s">
        <v>75</v>
      </c>
      <c r="J7" s="7" t="s">
        <v>2</v>
      </c>
      <c r="K7" s="7" t="s">
        <v>116</v>
      </c>
      <c r="L7" s="7">
        <v>1</v>
      </c>
      <c r="M7" s="7">
        <v>1</v>
      </c>
      <c r="N7" s="7" t="s">
        <v>77</v>
      </c>
      <c r="O7" s="7" t="s">
        <v>77</v>
      </c>
      <c r="P7" s="7" t="s">
        <v>78</v>
      </c>
      <c r="Q7" s="7"/>
      <c r="R7" s="11" t="s">
        <v>117</v>
      </c>
      <c r="S7" s="12" t="s">
        <v>19</v>
      </c>
      <c r="T7" s="7"/>
      <c r="U7" s="11" t="s">
        <v>19</v>
      </c>
      <c r="V7" s="11" t="s">
        <v>117</v>
      </c>
      <c r="W7" s="12" t="s">
        <v>118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119</v>
      </c>
      <c r="AD7" t="s">
        <v>6</v>
      </c>
      <c r="AE7" t="s">
        <v>92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120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121</v>
      </c>
      <c r="H8" s="7" t="s">
        <v>122</v>
      </c>
      <c r="I8" s="7" t="s">
        <v>75</v>
      </c>
      <c r="J8" s="7" t="s">
        <v>2</v>
      </c>
      <c r="K8" s="7" t="s">
        <v>123</v>
      </c>
      <c r="L8" s="7">
        <v>1</v>
      </c>
      <c r="M8" s="7">
        <v>1</v>
      </c>
      <c r="N8" s="7" t="s">
        <v>77</v>
      </c>
      <c r="O8" s="7" t="s">
        <v>77</v>
      </c>
      <c r="P8" s="7" t="s">
        <v>78</v>
      </c>
      <c r="Q8" s="7"/>
      <c r="R8" s="11" t="s">
        <v>124</v>
      </c>
      <c r="S8" s="12" t="s">
        <v>19</v>
      </c>
      <c r="T8" s="7"/>
      <c r="U8" s="11" t="s">
        <v>19</v>
      </c>
      <c r="V8" s="11" t="s">
        <v>124</v>
      </c>
      <c r="W8" s="12" t="s">
        <v>112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125</v>
      </c>
      <c r="AD8" t="s">
        <v>6</v>
      </c>
      <c r="AE8" t="s">
        <v>126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127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128</v>
      </c>
      <c r="H9" s="7" t="s">
        <v>129</v>
      </c>
      <c r="I9" s="7" t="s">
        <v>75</v>
      </c>
      <c r="J9" s="7" t="s">
        <v>2</v>
      </c>
      <c r="K9" s="7" t="s">
        <v>130</v>
      </c>
      <c r="L9" s="7">
        <v>1</v>
      </c>
      <c r="M9" s="7">
        <v>1</v>
      </c>
      <c r="N9" s="7" t="s">
        <v>77</v>
      </c>
      <c r="O9" s="7" t="s">
        <v>77</v>
      </c>
      <c r="P9" s="7" t="s">
        <v>78</v>
      </c>
      <c r="Q9" s="7"/>
      <c r="R9" s="11" t="s">
        <v>131</v>
      </c>
      <c r="S9" s="12" t="s">
        <v>19</v>
      </c>
      <c r="T9" s="7"/>
      <c r="U9" s="11" t="s">
        <v>19</v>
      </c>
      <c r="V9" s="11" t="s">
        <v>131</v>
      </c>
      <c r="W9" s="12" t="s">
        <v>132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133</v>
      </c>
      <c r="AD9" t="s">
        <v>6</v>
      </c>
      <c r="AE9" t="s">
        <v>134</v>
      </c>
      <c r="AF9" t="s">
        <v>83</v>
      </c>
      <c r="AG9" t="s">
        <v>71</v>
      </c>
      <c r="AH9" t="s">
        <v>19</v>
      </c>
    </row>
    <row r="10" ht="14.25" customHeight="1" spans="1:34">
      <c r="A10" s="6" t="s">
        <v>135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136</v>
      </c>
      <c r="H10" s="7" t="s">
        <v>137</v>
      </c>
      <c r="I10" s="7" t="s">
        <v>75</v>
      </c>
      <c r="J10" s="7" t="s">
        <v>2</v>
      </c>
      <c r="K10" s="7" t="s">
        <v>138</v>
      </c>
      <c r="L10" s="7">
        <v>1</v>
      </c>
      <c r="M10" s="7">
        <v>1</v>
      </c>
      <c r="N10" s="7" t="s">
        <v>77</v>
      </c>
      <c r="O10" s="7" t="s">
        <v>77</v>
      </c>
      <c r="P10" s="7" t="s">
        <v>78</v>
      </c>
      <c r="Q10" s="7"/>
      <c r="R10" s="11" t="s">
        <v>139</v>
      </c>
      <c r="S10" s="12" t="s">
        <v>19</v>
      </c>
      <c r="T10" s="7"/>
      <c r="U10" s="11" t="s">
        <v>19</v>
      </c>
      <c r="V10" s="11" t="s">
        <v>139</v>
      </c>
      <c r="W10" s="12" t="s">
        <v>140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141</v>
      </c>
      <c r="AD10" t="s">
        <v>6</v>
      </c>
      <c r="AE10" t="s">
        <v>142</v>
      </c>
      <c r="AF10" t="s">
        <v>83</v>
      </c>
      <c r="AG10" t="s">
        <v>71</v>
      </c>
      <c r="AH10" t="s">
        <v>19</v>
      </c>
    </row>
    <row r="11" ht="14.25" customHeight="1" spans="1:34">
      <c r="A11" s="6" t="s">
        <v>143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144</v>
      </c>
      <c r="H11" s="7" t="s">
        <v>145</v>
      </c>
      <c r="I11" s="7" t="s">
        <v>75</v>
      </c>
      <c r="J11" s="7" t="s">
        <v>2</v>
      </c>
      <c r="K11" s="7" t="s">
        <v>146</v>
      </c>
      <c r="L11" s="7">
        <v>1</v>
      </c>
      <c r="M11" s="7">
        <v>1</v>
      </c>
      <c r="N11" s="7" t="s">
        <v>77</v>
      </c>
      <c r="O11" s="7" t="s">
        <v>77</v>
      </c>
      <c r="P11" s="7" t="s">
        <v>78</v>
      </c>
      <c r="Q11" s="7"/>
      <c r="R11" s="11" t="s">
        <v>147</v>
      </c>
      <c r="S11" s="12" t="s">
        <v>19</v>
      </c>
      <c r="T11" s="7"/>
      <c r="U11" s="11" t="s">
        <v>19</v>
      </c>
      <c r="V11" s="11" t="s">
        <v>147</v>
      </c>
      <c r="W11" s="12" t="s">
        <v>148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149</v>
      </c>
      <c r="AD11" t="s">
        <v>6</v>
      </c>
      <c r="AE11" t="s">
        <v>150</v>
      </c>
      <c r="AF11" t="s">
        <v>83</v>
      </c>
      <c r="AG11" t="s">
        <v>71</v>
      </c>
      <c r="AH11" t="s">
        <v>19</v>
      </c>
    </row>
    <row r="12" customHeight="1" spans="1:32">
      <c r="A12" s="10" t="s">
        <v>151</v>
      </c>
      <c r="B12" s="10"/>
      <c r="C12" s="10" t="s">
        <v>152</v>
      </c>
      <c r="D12" s="10"/>
      <c r="E12" s="10"/>
      <c r="F12" s="10"/>
      <c r="G12" s="10" t="s">
        <v>152</v>
      </c>
      <c r="H12" s="10" t="s">
        <v>152</v>
      </c>
      <c r="I12" s="10" t="s">
        <v>152</v>
      </c>
      <c r="J12" s="10" t="s">
        <v>152</v>
      </c>
      <c r="K12" s="10" t="s">
        <v>152</v>
      </c>
      <c r="L12" s="10" t="s">
        <v>152</v>
      </c>
      <c r="M12" s="10" t="s">
        <v>152</v>
      </c>
      <c r="N12" s="10" t="s">
        <v>152</v>
      </c>
      <c r="O12" s="10" t="s">
        <v>152</v>
      </c>
      <c r="P12" s="10" t="s">
        <v>152</v>
      </c>
      <c r="Q12" s="10"/>
      <c r="R12" s="13" t="s">
        <v>20</v>
      </c>
      <c r="S12" s="13" t="s">
        <v>19</v>
      </c>
      <c r="T12" s="10" t="s">
        <v>152</v>
      </c>
      <c r="U12" s="13"/>
      <c r="V12" s="13" t="s">
        <v>20</v>
      </c>
      <c r="W12" s="13" t="s">
        <v>21</v>
      </c>
      <c r="X12" s="13"/>
      <c r="Y12" s="13"/>
      <c r="Z12" s="13"/>
      <c r="AA12" s="10"/>
      <c r="AB12" s="13"/>
      <c r="AC12" s="10"/>
      <c r="AD12" s="10" t="s">
        <v>152</v>
      </c>
      <c r="AE12" s="10"/>
      <c r="AF12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153</v>
      </c>
      <c r="B1" s="4" t="s">
        <v>154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155</v>
      </c>
      <c r="H1" s="4" t="s">
        <v>156</v>
      </c>
      <c r="I1" s="4" t="s">
        <v>13</v>
      </c>
      <c r="J1" s="4" t="s">
        <v>17</v>
      </c>
      <c r="K1" s="4" t="s">
        <v>18</v>
      </c>
      <c r="L1" s="9" t="s">
        <v>157</v>
      </c>
      <c r="M1" s="4" t="s">
        <v>158</v>
      </c>
      <c r="N1" s="4" t="s">
        <v>159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160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A18" sqref="A18:A1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161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186</v>
      </c>
      <c r="E2" t="str">
        <f>VLOOKUP(A2,HOP!A:L,12,0)</f>
        <v>186.00</v>
      </c>
      <c r="F2" t="str">
        <f>VLOOKUP(A2,HOP!A:C,3,0)</f>
        <v>2399538</v>
      </c>
      <c r="G2">
        <f>D2-E2</f>
        <v>0</v>
      </c>
      <c r="H2" t="str">
        <f>$H$1&amp;F2</f>
        <v>，2399538</v>
      </c>
      <c r="I2" t="str">
        <f>VLOOKUP(A2,HOP!A:T,20,0)</f>
        <v>直连</v>
      </c>
    </row>
    <row r="3" ht="14.25" customHeight="1" spans="1:9">
      <c r="A3" s="6" t="s">
        <v>84</v>
      </c>
      <c r="B3" s="7" t="s">
        <v>88</v>
      </c>
      <c r="C3" s="7" t="s">
        <v>78</v>
      </c>
      <c r="D3" s="3">
        <v>381</v>
      </c>
      <c r="E3" t="str">
        <f>VLOOKUP(A3,HOP!A:L,12,0)</f>
        <v>381.00</v>
      </c>
      <c r="F3" t="str">
        <f>VLOOKUP(A3,HOP!A:C,3,0)</f>
        <v>2396423</v>
      </c>
      <c r="G3">
        <f t="shared" ref="G3:G11" si="0">D3-E3</f>
        <v>0</v>
      </c>
      <c r="H3" t="str">
        <f t="shared" ref="H3:H11" si="1">$H$1&amp;F3</f>
        <v>，2396423</v>
      </c>
      <c r="I3" t="str">
        <f>VLOOKUP(A3,HOP!A:T,20,0)</f>
        <v>直连</v>
      </c>
    </row>
    <row r="4" ht="14.25" customHeight="1" spans="1:9">
      <c r="A4" s="6" t="s">
        <v>93</v>
      </c>
      <c r="B4" s="7" t="s">
        <v>95</v>
      </c>
      <c r="C4" s="7" t="s">
        <v>78</v>
      </c>
      <c r="D4" s="3">
        <v>372</v>
      </c>
      <c r="E4" t="str">
        <f>VLOOKUP(A4,HOP!A:L,12,0)</f>
        <v>372.00</v>
      </c>
      <c r="F4" t="str">
        <f>VLOOKUP(A4,HOP!A:C,3,0)</f>
        <v>2395876</v>
      </c>
      <c r="G4">
        <f t="shared" si="0"/>
        <v>0</v>
      </c>
      <c r="H4" t="str">
        <f t="shared" si="1"/>
        <v>，2395876</v>
      </c>
      <c r="I4" t="str">
        <f>VLOOKUP(A4,HOP!A:T,20,0)</f>
        <v>直连</v>
      </c>
    </row>
    <row r="5" ht="14.25" customHeight="1" spans="1:9">
      <c r="A5" s="6" t="s">
        <v>99</v>
      </c>
      <c r="B5" s="7" t="s">
        <v>95</v>
      </c>
      <c r="C5" s="7" t="s">
        <v>78</v>
      </c>
      <c r="D5" s="3">
        <v>626</v>
      </c>
      <c r="E5" t="str">
        <f>VLOOKUP(A5,HOP!A:L,12,0)</f>
        <v>626.00</v>
      </c>
      <c r="F5" t="str">
        <f>VLOOKUP(A5,HOP!A:C,3,0)</f>
        <v>2398244</v>
      </c>
      <c r="G5">
        <f t="shared" si="0"/>
        <v>0</v>
      </c>
      <c r="H5" t="str">
        <f t="shared" si="1"/>
        <v>，2398244</v>
      </c>
      <c r="I5" t="str">
        <f>VLOOKUP(A5,HOP!A:T,20,0)</f>
        <v>直连</v>
      </c>
    </row>
    <row r="6" ht="14.25" customHeight="1" spans="1:9">
      <c r="A6" s="6" t="s">
        <v>107</v>
      </c>
      <c r="B6" s="7" t="s">
        <v>77</v>
      </c>
      <c r="C6" s="7" t="s">
        <v>78</v>
      </c>
      <c r="D6" s="3">
        <v>146</v>
      </c>
      <c r="E6" t="str">
        <f>VLOOKUP(A6,HOP!A:L,12,0)</f>
        <v>146.00</v>
      </c>
      <c r="F6" t="str">
        <f>VLOOKUP(A6,HOP!A:C,3,0)</f>
        <v>2398544</v>
      </c>
      <c r="G6">
        <f t="shared" si="0"/>
        <v>0</v>
      </c>
      <c r="H6" t="str">
        <f t="shared" si="1"/>
        <v>，2398544</v>
      </c>
      <c r="I6" t="str">
        <f>VLOOKUP(A6,HOP!A:T,20,0)</f>
        <v>直连</v>
      </c>
    </row>
    <row r="7" ht="14.25" customHeight="1" spans="1:9">
      <c r="A7" s="6" t="s">
        <v>115</v>
      </c>
      <c r="B7" s="7" t="s">
        <v>77</v>
      </c>
      <c r="C7" s="7" t="s">
        <v>78</v>
      </c>
      <c r="D7" s="3">
        <v>127</v>
      </c>
      <c r="E7" t="str">
        <f>VLOOKUP(A7,HOP!A:L,12,0)</f>
        <v>127.00</v>
      </c>
      <c r="F7" t="str">
        <f>VLOOKUP(A7,HOP!A:C,3,0)</f>
        <v>2399654</v>
      </c>
      <c r="G7">
        <f t="shared" si="0"/>
        <v>0</v>
      </c>
      <c r="H7" t="str">
        <f t="shared" si="1"/>
        <v>，2399654</v>
      </c>
      <c r="I7" t="str">
        <f>VLOOKUP(A7,HOP!A:T,20,0)</f>
        <v>直连</v>
      </c>
    </row>
    <row r="8" ht="14.25" customHeight="1" spans="1:9">
      <c r="A8" s="6" t="s">
        <v>120</v>
      </c>
      <c r="B8" s="7" t="s">
        <v>77</v>
      </c>
      <c r="C8" s="7" t="s">
        <v>78</v>
      </c>
      <c r="D8" s="3">
        <v>145</v>
      </c>
      <c r="E8" t="str">
        <f>VLOOKUP(A8,HOP!A:L,12,0)</f>
        <v>145.00</v>
      </c>
      <c r="F8" t="str">
        <f>VLOOKUP(A8,HOP!A:C,3,0)</f>
        <v>2401459</v>
      </c>
      <c r="G8">
        <f t="shared" si="0"/>
        <v>0</v>
      </c>
      <c r="H8" t="str">
        <f t="shared" si="1"/>
        <v>，2401459</v>
      </c>
      <c r="I8" t="str">
        <f>VLOOKUP(A8,HOP!A:T,20,0)</f>
        <v>直连</v>
      </c>
    </row>
    <row r="9" ht="14.25" customHeight="1" spans="1:9">
      <c r="A9" s="6" t="s">
        <v>127</v>
      </c>
      <c r="B9" s="7" t="s">
        <v>77</v>
      </c>
      <c r="C9" s="7" t="s">
        <v>78</v>
      </c>
      <c r="D9" s="3">
        <v>94</v>
      </c>
      <c r="E9" t="str">
        <f>VLOOKUP(A9,HOP!A:L,12,0)</f>
        <v>94.00</v>
      </c>
      <c r="F9" t="str">
        <f>VLOOKUP(A9,HOP!A:C,3,0)</f>
        <v>2400717</v>
      </c>
      <c r="G9">
        <f t="shared" si="0"/>
        <v>0</v>
      </c>
      <c r="H9" t="str">
        <f t="shared" si="1"/>
        <v>，2400717</v>
      </c>
      <c r="I9" t="str">
        <f>VLOOKUP(A9,HOP!A:T,20,0)</f>
        <v>直连</v>
      </c>
    </row>
    <row r="10" ht="14.25" customHeight="1" spans="1:9">
      <c r="A10" s="6" t="s">
        <v>135</v>
      </c>
      <c r="B10" s="7" t="s">
        <v>77</v>
      </c>
      <c r="C10" s="7" t="s">
        <v>78</v>
      </c>
      <c r="D10" s="3">
        <v>736</v>
      </c>
      <c r="E10" t="str">
        <f>VLOOKUP(A10,HOP!A:L,12,0)</f>
        <v>736.00</v>
      </c>
      <c r="F10" t="str">
        <f>VLOOKUP(A10,HOP!A:C,3,0)</f>
        <v>2400504</v>
      </c>
      <c r="G10">
        <f t="shared" si="0"/>
        <v>0</v>
      </c>
      <c r="H10" t="str">
        <f t="shared" si="1"/>
        <v>，2400504</v>
      </c>
      <c r="I10" t="str">
        <f>VLOOKUP(A10,HOP!A:T,20,0)</f>
        <v>直连</v>
      </c>
    </row>
    <row r="11" ht="14.25" customHeight="1" spans="1:9">
      <c r="A11" s="6" t="s">
        <v>143</v>
      </c>
      <c r="B11" s="7" t="s">
        <v>77</v>
      </c>
      <c r="C11" s="7" t="s">
        <v>78</v>
      </c>
      <c r="D11" s="3">
        <v>79</v>
      </c>
      <c r="E11" t="str">
        <f>VLOOKUP(A11,HOP!A:L,12,0)</f>
        <v>79.00</v>
      </c>
      <c r="F11" t="str">
        <f>VLOOKUP(A11,HOP!A:C,3,0)</f>
        <v>2400385</v>
      </c>
      <c r="G11">
        <f t="shared" si="0"/>
        <v>0</v>
      </c>
      <c r="H11" t="str">
        <f t="shared" si="1"/>
        <v>，2400385</v>
      </c>
      <c r="I11" t="str">
        <f>VLOOKUP(A11,HOP!A:T,20,0)</f>
        <v>直连</v>
      </c>
    </row>
    <row r="13" spans="4:4">
      <c r="D13" s="3">
        <f>SUM(D2:D12)</f>
        <v>2892</v>
      </c>
    </row>
    <row r="14" ht="14.25" spans="4:4">
      <c r="D14" s="8" t="s">
        <v>22</v>
      </c>
    </row>
    <row r="18" spans="1:1">
      <c r="A18" t="s">
        <v>162</v>
      </c>
    </row>
    <row r="19" spans="1:1">
      <c r="A19" s="5" t="s">
        <v>163</v>
      </c>
    </row>
  </sheetData>
  <autoFilter ref="A1:I11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D20" sqref="D20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164</v>
      </c>
      <c r="B1" s="2" t="s">
        <v>165</v>
      </c>
      <c r="C1" s="2" t="s">
        <v>166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167</v>
      </c>
      <c r="I1" s="2" t="s">
        <v>168</v>
      </c>
      <c r="J1" s="2" t="s">
        <v>169</v>
      </c>
      <c r="K1" s="2" t="s">
        <v>170</v>
      </c>
      <c r="L1" s="2" t="s">
        <v>171</v>
      </c>
      <c r="M1" s="2" t="s">
        <v>172</v>
      </c>
      <c r="N1" s="2" t="s">
        <v>173</v>
      </c>
      <c r="O1" s="2" t="s">
        <v>174</v>
      </c>
      <c r="P1" s="2" t="s">
        <v>175</v>
      </c>
      <c r="Q1" s="2" t="s">
        <v>176</v>
      </c>
      <c r="R1" s="2" t="s">
        <v>177</v>
      </c>
      <c r="S1" s="2" t="s">
        <v>178</v>
      </c>
      <c r="T1" s="2" t="s">
        <v>179</v>
      </c>
    </row>
    <row r="2" s="1" customFormat="1" spans="1:20">
      <c r="A2" s="1" t="s">
        <v>120</v>
      </c>
      <c r="B2" s="1" t="s">
        <v>77</v>
      </c>
      <c r="C2" s="1" t="s">
        <v>180</v>
      </c>
      <c r="D2" s="1" t="s">
        <v>122</v>
      </c>
      <c r="E2" s="1" t="s">
        <v>123</v>
      </c>
      <c r="F2" s="1" t="s">
        <v>77</v>
      </c>
      <c r="G2" s="1" t="s">
        <v>78</v>
      </c>
      <c r="H2" s="1" t="s">
        <v>181</v>
      </c>
      <c r="I2" s="1" t="s">
        <v>182</v>
      </c>
      <c r="J2" s="1" t="s">
        <v>183</v>
      </c>
      <c r="K2" s="1" t="s">
        <v>182</v>
      </c>
      <c r="L2" s="1" t="s">
        <v>182</v>
      </c>
      <c r="M2" s="1" t="s">
        <v>184</v>
      </c>
      <c r="N2" s="1" t="s">
        <v>184</v>
      </c>
      <c r="O2" s="1" t="s">
        <v>185</v>
      </c>
      <c r="P2" s="1" t="s">
        <v>186</v>
      </c>
      <c r="Q2" s="1" t="s">
        <v>187</v>
      </c>
      <c r="R2" s="1" t="s">
        <v>71</v>
      </c>
      <c r="S2" s="1" t="s">
        <v>188</v>
      </c>
      <c r="T2" s="1" t="s">
        <v>189</v>
      </c>
    </row>
    <row r="3" s="1" customFormat="1" spans="1:20">
      <c r="A3" s="1" t="s">
        <v>127</v>
      </c>
      <c r="B3" s="1" t="s">
        <v>77</v>
      </c>
      <c r="C3" s="1" t="s">
        <v>190</v>
      </c>
      <c r="D3" s="1" t="s">
        <v>129</v>
      </c>
      <c r="E3" s="1" t="s">
        <v>130</v>
      </c>
      <c r="F3" s="1" t="s">
        <v>77</v>
      </c>
      <c r="G3" s="1" t="s">
        <v>78</v>
      </c>
      <c r="H3" s="1" t="s">
        <v>181</v>
      </c>
      <c r="I3" s="1" t="s">
        <v>191</v>
      </c>
      <c r="J3" s="1" t="s">
        <v>183</v>
      </c>
      <c r="K3" s="1" t="s">
        <v>191</v>
      </c>
      <c r="L3" s="1" t="s">
        <v>191</v>
      </c>
      <c r="M3" s="1" t="s">
        <v>184</v>
      </c>
      <c r="N3" s="1" t="s">
        <v>184</v>
      </c>
      <c r="O3" s="1" t="s">
        <v>185</v>
      </c>
      <c r="P3" s="1" t="s">
        <v>186</v>
      </c>
      <c r="Q3" s="1" t="s">
        <v>192</v>
      </c>
      <c r="R3" s="1" t="s">
        <v>71</v>
      </c>
      <c r="S3" s="1" t="s">
        <v>188</v>
      </c>
      <c r="T3" s="1" t="s">
        <v>189</v>
      </c>
    </row>
    <row r="4" s="1" customFormat="1" spans="1:20">
      <c r="A4" s="1" t="s">
        <v>135</v>
      </c>
      <c r="B4" s="1" t="s">
        <v>77</v>
      </c>
      <c r="C4" s="1" t="s">
        <v>193</v>
      </c>
      <c r="D4" s="1" t="s">
        <v>194</v>
      </c>
      <c r="E4" s="1" t="s">
        <v>138</v>
      </c>
      <c r="F4" s="1" t="s">
        <v>77</v>
      </c>
      <c r="G4" s="1" t="s">
        <v>78</v>
      </c>
      <c r="H4" s="1" t="s">
        <v>181</v>
      </c>
      <c r="I4" s="1" t="s">
        <v>195</v>
      </c>
      <c r="J4" s="1" t="s">
        <v>183</v>
      </c>
      <c r="K4" s="1" t="s">
        <v>195</v>
      </c>
      <c r="L4" s="1" t="s">
        <v>195</v>
      </c>
      <c r="M4" s="1" t="s">
        <v>184</v>
      </c>
      <c r="N4" s="1" t="s">
        <v>184</v>
      </c>
      <c r="O4" s="1" t="s">
        <v>185</v>
      </c>
      <c r="P4" s="1" t="s">
        <v>186</v>
      </c>
      <c r="Q4" s="1" t="s">
        <v>196</v>
      </c>
      <c r="R4" s="1" t="s">
        <v>71</v>
      </c>
      <c r="S4" s="1" t="s">
        <v>188</v>
      </c>
      <c r="T4" s="1" t="s">
        <v>189</v>
      </c>
    </row>
    <row r="5" s="1" customFormat="1" spans="1:20">
      <c r="A5" s="1" t="s">
        <v>143</v>
      </c>
      <c r="B5" s="1" t="s">
        <v>77</v>
      </c>
      <c r="C5" s="1" t="s">
        <v>197</v>
      </c>
      <c r="D5" s="1" t="s">
        <v>145</v>
      </c>
      <c r="E5" s="1" t="s">
        <v>146</v>
      </c>
      <c r="F5" s="1" t="s">
        <v>77</v>
      </c>
      <c r="G5" s="1" t="s">
        <v>78</v>
      </c>
      <c r="H5" s="1" t="s">
        <v>181</v>
      </c>
      <c r="I5" s="1" t="s">
        <v>198</v>
      </c>
      <c r="J5" s="1" t="s">
        <v>183</v>
      </c>
      <c r="K5" s="1" t="s">
        <v>198</v>
      </c>
      <c r="L5" s="1" t="s">
        <v>198</v>
      </c>
      <c r="M5" s="1" t="s">
        <v>184</v>
      </c>
      <c r="N5" s="1" t="s">
        <v>184</v>
      </c>
      <c r="O5" s="1" t="s">
        <v>185</v>
      </c>
      <c r="P5" s="1" t="s">
        <v>186</v>
      </c>
      <c r="Q5" s="1" t="s">
        <v>199</v>
      </c>
      <c r="R5" s="1" t="s">
        <v>71</v>
      </c>
      <c r="S5" s="1" t="s">
        <v>188</v>
      </c>
      <c r="T5" s="1" t="s">
        <v>189</v>
      </c>
    </row>
    <row r="6" s="1" customFormat="1" spans="1:20">
      <c r="A6" s="1" t="s">
        <v>115</v>
      </c>
      <c r="B6" s="1" t="s">
        <v>77</v>
      </c>
      <c r="C6" s="1" t="s">
        <v>200</v>
      </c>
      <c r="D6" s="1" t="s">
        <v>86</v>
      </c>
      <c r="E6" s="1" t="s">
        <v>116</v>
      </c>
      <c r="F6" s="1" t="s">
        <v>77</v>
      </c>
      <c r="G6" s="1" t="s">
        <v>78</v>
      </c>
      <c r="H6" s="1" t="s">
        <v>181</v>
      </c>
      <c r="I6" s="1" t="s">
        <v>201</v>
      </c>
      <c r="J6" s="1" t="s">
        <v>183</v>
      </c>
      <c r="K6" s="1" t="s">
        <v>201</v>
      </c>
      <c r="L6" s="1" t="s">
        <v>201</v>
      </c>
      <c r="M6" s="1" t="s">
        <v>184</v>
      </c>
      <c r="N6" s="1" t="s">
        <v>184</v>
      </c>
      <c r="O6" s="1" t="s">
        <v>185</v>
      </c>
      <c r="P6" s="1" t="s">
        <v>186</v>
      </c>
      <c r="Q6" s="1" t="s">
        <v>202</v>
      </c>
      <c r="R6" s="1" t="s">
        <v>71</v>
      </c>
      <c r="S6" s="1" t="s">
        <v>188</v>
      </c>
      <c r="T6" s="1" t="s">
        <v>189</v>
      </c>
    </row>
    <row r="7" s="1" customFormat="1" spans="1:20">
      <c r="A7" s="1" t="s">
        <v>69</v>
      </c>
      <c r="B7" s="1" t="s">
        <v>77</v>
      </c>
      <c r="C7" s="1" t="s">
        <v>203</v>
      </c>
      <c r="D7" s="1" t="s">
        <v>74</v>
      </c>
      <c r="E7" s="1" t="s">
        <v>76</v>
      </c>
      <c r="F7" s="1" t="s">
        <v>77</v>
      </c>
      <c r="G7" s="1" t="s">
        <v>78</v>
      </c>
      <c r="H7" s="1" t="s">
        <v>181</v>
      </c>
      <c r="I7" s="1" t="s">
        <v>204</v>
      </c>
      <c r="J7" s="1" t="s">
        <v>183</v>
      </c>
      <c r="K7" s="1" t="s">
        <v>204</v>
      </c>
      <c r="L7" s="1" t="s">
        <v>204</v>
      </c>
      <c r="M7" s="1" t="s">
        <v>184</v>
      </c>
      <c r="N7" s="1" t="s">
        <v>184</v>
      </c>
      <c r="O7" s="1" t="s">
        <v>185</v>
      </c>
      <c r="P7" s="1" t="s">
        <v>186</v>
      </c>
      <c r="Q7" s="1" t="s">
        <v>205</v>
      </c>
      <c r="R7" s="1" t="s">
        <v>71</v>
      </c>
      <c r="S7" s="1" t="s">
        <v>188</v>
      </c>
      <c r="T7" s="1" t="s">
        <v>189</v>
      </c>
    </row>
    <row r="8" s="1" customFormat="1" spans="1:20">
      <c r="A8" s="1" t="s">
        <v>107</v>
      </c>
      <c r="B8" s="1" t="s">
        <v>95</v>
      </c>
      <c r="C8" s="1" t="s">
        <v>206</v>
      </c>
      <c r="D8" s="1" t="s">
        <v>109</v>
      </c>
      <c r="E8" s="1" t="s">
        <v>110</v>
      </c>
      <c r="F8" s="1" t="s">
        <v>77</v>
      </c>
      <c r="G8" s="1" t="s">
        <v>78</v>
      </c>
      <c r="H8" s="1" t="s">
        <v>181</v>
      </c>
      <c r="I8" s="1" t="s">
        <v>207</v>
      </c>
      <c r="J8" s="1" t="s">
        <v>183</v>
      </c>
      <c r="K8" s="1" t="s">
        <v>207</v>
      </c>
      <c r="L8" s="1" t="s">
        <v>207</v>
      </c>
      <c r="M8" s="1" t="s">
        <v>184</v>
      </c>
      <c r="N8" s="1" t="s">
        <v>184</v>
      </c>
      <c r="O8" s="1" t="s">
        <v>185</v>
      </c>
      <c r="P8" s="1" t="s">
        <v>186</v>
      </c>
      <c r="Q8" s="1" t="s">
        <v>208</v>
      </c>
      <c r="R8" s="1" t="s">
        <v>71</v>
      </c>
      <c r="S8" s="1" t="s">
        <v>188</v>
      </c>
      <c r="T8" s="1" t="s">
        <v>189</v>
      </c>
    </row>
    <row r="9" s="1" customFormat="1" spans="1:20">
      <c r="A9" s="1" t="s">
        <v>99</v>
      </c>
      <c r="B9" s="1" t="s">
        <v>95</v>
      </c>
      <c r="C9" s="1" t="s">
        <v>209</v>
      </c>
      <c r="D9" s="1" t="s">
        <v>210</v>
      </c>
      <c r="E9" s="1" t="s">
        <v>102</v>
      </c>
      <c r="F9" s="1" t="s">
        <v>95</v>
      </c>
      <c r="G9" s="1" t="s">
        <v>78</v>
      </c>
      <c r="H9" s="1" t="s">
        <v>181</v>
      </c>
      <c r="I9" s="1" t="s">
        <v>211</v>
      </c>
      <c r="J9" s="1" t="s">
        <v>183</v>
      </c>
      <c r="K9" s="1" t="s">
        <v>211</v>
      </c>
      <c r="L9" s="1" t="s">
        <v>211</v>
      </c>
      <c r="M9" s="1" t="s">
        <v>184</v>
      </c>
      <c r="N9" s="1" t="s">
        <v>184</v>
      </c>
      <c r="O9" s="1" t="s">
        <v>185</v>
      </c>
      <c r="P9" s="1" t="s">
        <v>186</v>
      </c>
      <c r="Q9" s="1" t="s">
        <v>212</v>
      </c>
      <c r="R9" s="1" t="s">
        <v>71</v>
      </c>
      <c r="S9" s="1" t="s">
        <v>188</v>
      </c>
      <c r="T9" s="1" t="s">
        <v>189</v>
      </c>
    </row>
    <row r="10" s="1" customFormat="1" spans="1:20">
      <c r="A10" s="1" t="s">
        <v>84</v>
      </c>
      <c r="B10" s="1" t="s">
        <v>88</v>
      </c>
      <c r="C10" s="1" t="s">
        <v>213</v>
      </c>
      <c r="D10" s="1" t="s">
        <v>86</v>
      </c>
      <c r="E10" s="1" t="s">
        <v>87</v>
      </c>
      <c r="F10" s="1" t="s">
        <v>88</v>
      </c>
      <c r="G10" s="1" t="s">
        <v>78</v>
      </c>
      <c r="H10" s="1" t="s">
        <v>181</v>
      </c>
      <c r="I10" s="1" t="s">
        <v>214</v>
      </c>
      <c r="J10" s="1" t="s">
        <v>183</v>
      </c>
      <c r="K10" s="1" t="s">
        <v>214</v>
      </c>
      <c r="L10" s="1" t="s">
        <v>214</v>
      </c>
      <c r="M10" s="1" t="s">
        <v>184</v>
      </c>
      <c r="N10" s="1" t="s">
        <v>184</v>
      </c>
      <c r="O10" s="1" t="s">
        <v>185</v>
      </c>
      <c r="P10" s="1" t="s">
        <v>186</v>
      </c>
      <c r="Q10" s="1" t="s">
        <v>215</v>
      </c>
      <c r="R10" s="1" t="s">
        <v>71</v>
      </c>
      <c r="S10" s="1" t="s">
        <v>188</v>
      </c>
      <c r="T10" s="1" t="s">
        <v>189</v>
      </c>
    </row>
    <row r="11" s="1" customFormat="1" spans="1:20">
      <c r="A11" s="1" t="s">
        <v>93</v>
      </c>
      <c r="B11" s="1" t="s">
        <v>88</v>
      </c>
      <c r="C11" s="1" t="s">
        <v>216</v>
      </c>
      <c r="D11" s="1" t="s">
        <v>74</v>
      </c>
      <c r="E11" s="1" t="s">
        <v>94</v>
      </c>
      <c r="F11" s="1" t="s">
        <v>95</v>
      </c>
      <c r="G11" s="1" t="s">
        <v>78</v>
      </c>
      <c r="H11" s="1" t="s">
        <v>181</v>
      </c>
      <c r="I11" s="1" t="s">
        <v>217</v>
      </c>
      <c r="J11" s="1" t="s">
        <v>183</v>
      </c>
      <c r="K11" s="1" t="s">
        <v>217</v>
      </c>
      <c r="L11" s="1" t="s">
        <v>217</v>
      </c>
      <c r="M11" s="1" t="s">
        <v>184</v>
      </c>
      <c r="N11" s="1" t="s">
        <v>184</v>
      </c>
      <c r="O11" s="1" t="s">
        <v>185</v>
      </c>
      <c r="P11" s="1" t="s">
        <v>186</v>
      </c>
      <c r="Q11" s="1" t="s">
        <v>218</v>
      </c>
      <c r="R11" s="1" t="s">
        <v>71</v>
      </c>
      <c r="S11" s="1" t="s">
        <v>188</v>
      </c>
      <c r="T11" s="1" t="s">
        <v>189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2022-01-21T02:23:38Z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111E67A141824F6898E6A6423C39AF5F</vt:lpwstr>
  </property>
</Properties>
</file>