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对账!$A$1:$X$37</definedName>
  </definedNames>
  <calcPr calcId="144525"/>
</workbook>
</file>

<file path=xl/sharedStrings.xml><?xml version="1.0" encoding="utf-8"?>
<sst xmlns="http://schemas.openxmlformats.org/spreadsheetml/2006/main" count="1061" uniqueCount="288">
  <si>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</si>
  <si>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</si>
  <si>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</si>
  <si>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</si>
  <si>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</si>
  <si>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</si>
  <si>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</si>
  <si>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</si>
  <si>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</si>
  <si>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</si>
  <si>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</si>
  <si>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</si>
  <si>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</si>
  <si>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</si>
  <si>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</si>
  <si>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</si>
  <si>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</si>
  <si>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</si>
  <si>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</si>
  <si>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</si>
  <si>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</si>
  <si>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</si>
  <si>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</si>
  <si>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</si>
  <si>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</si>
  <si>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</si>
  <si>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</si>
  <si>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[杭州]丽呈布鲁克酒店(杭州西溪天堂)(82786302)</t>
  </si>
  <si>
    <t>精选大床房&lt;双人入住&gt;&lt;中宾&gt;&lt;无早&gt;</t>
  </si>
  <si>
    <t>CNY</t>
  </si>
  <si>
    <t>丘文月</t>
  </si>
  <si>
    <t>CA363220122CNY</t>
  </si>
  <si>
    <t>未提现</t>
  </si>
  <si>
    <t>携程开票</t>
  </si>
  <si>
    <t>WONG/KOKSOON</t>
  </si>
  <si>
    <t>[贵阳]7天酒店(贵阳公安厅阳明祠地铁站店)(67318759)</t>
  </si>
  <si>
    <t>传统大床房&lt;双人入住&gt;&lt;内宾&gt;&lt;预付&gt;&lt;无早&gt;</t>
  </si>
  <si>
    <t>黄胜娜</t>
  </si>
  <si>
    <t>[连山]连山江景酒店(83922563)</t>
  </si>
  <si>
    <t>标准间&lt;双早&gt;</t>
  </si>
  <si>
    <t>李璇</t>
  </si>
  <si>
    <t>林吉年</t>
  </si>
  <si>
    <t>[上海]锦江之星品尚(上海南京路步行街店)(22938986)</t>
  </si>
  <si>
    <t>商务房A&lt;双人入住&gt;&lt;内宾&gt;&lt;预付&gt;&lt;无早&gt;</t>
  </si>
  <si>
    <t>张子衡</t>
  </si>
  <si>
    <t>[北京]锦江之星(北京王府井步行街店)(67324842)</t>
  </si>
  <si>
    <t>标准房A&lt;双人入住&gt;&lt;内宾&gt;&lt;预付&gt;&lt;无早&gt;</t>
  </si>
  <si>
    <t>侯江燕</t>
  </si>
  <si>
    <t>[连山]清远金子山森林雪谷壮瑶度假村(82520535)</t>
  </si>
  <si>
    <t>清远金子山森林雪谷木屋&lt;日历房套餐高价值&gt;&lt;早+晚餐&gt;&lt;新酒店礼盒&gt;</t>
  </si>
  <si>
    <t>冼思铭</t>
  </si>
  <si>
    <t>[江门]江门名冠金凯悦酒店(28096205)</t>
  </si>
  <si>
    <t>商务双床房&lt;双人入住&gt;&lt;内宾&gt;&lt;预付&gt;&lt;无早&gt;</t>
  </si>
  <si>
    <t>张捷</t>
  </si>
  <si>
    <t>[梅州]梅州客天下艺术家园酒店(83268462)</t>
  </si>
  <si>
    <t>伴山别墅大床房&lt;大床&gt;&lt;超值特惠&gt;&lt;双人入住&gt;&lt;双早&gt;</t>
  </si>
  <si>
    <t>王礼琴</t>
  </si>
  <si>
    <t>[英德]英德石头酒店(78167352)</t>
  </si>
  <si>
    <t>园景双人房&lt;双人入住&gt;&lt;双早&gt;</t>
  </si>
  <si>
    <t>王茜帆</t>
  </si>
  <si>
    <t>[成都]喆啡酒店(成都双流机场海滨城万达店)(69307011)</t>
  </si>
  <si>
    <t>醇享双床房&lt;双人入住&gt;&lt;内宾&gt;&lt;预付&gt;&lt;双早&gt;</t>
  </si>
  <si>
    <t>蒋世均</t>
  </si>
  <si>
    <t>伴山别墅双床房&lt;超值特惠&gt;&lt;双人入住&gt;&lt;双早&gt;</t>
  </si>
  <si>
    <t>胡丽华</t>
  </si>
  <si>
    <t>魏作浩</t>
  </si>
  <si>
    <t>[佛山]宜尚酒店(佛山西樵山景区樵岭广场店)(83135943)</t>
  </si>
  <si>
    <t>宜馨大床房&lt;双人入住&gt;&lt;无早&gt;</t>
  </si>
  <si>
    <t>罗双</t>
  </si>
  <si>
    <t>[广州]广州珀丽酒店(9826184)</t>
  </si>
  <si>
    <t>豪华大床房&lt;双人入住&gt;&lt;内宾&gt;&lt;预付&gt;&lt;无早&gt;</t>
  </si>
  <si>
    <t>莫少艺</t>
  </si>
  <si>
    <t>大床房&lt;双早&gt;</t>
  </si>
  <si>
    <t>陈旭莹</t>
  </si>
  <si>
    <t>CA363220123CNY</t>
  </si>
  <si>
    <t>[武汉]锦江都城酒店(武汉经开万达体育中心地铁站店)(67325004)</t>
  </si>
  <si>
    <t>精致商务房&lt;双人入住&gt;&lt;内宾&gt;&lt;预付&gt;&lt;双早&gt;</t>
  </si>
  <si>
    <t>张莹</t>
  </si>
  <si>
    <t>[桂林]桂林俏CIAO酒店(82707847)</t>
  </si>
  <si>
    <t>归漓·印象大床房(至少连住2晚及以上)&lt;双人入住&gt;&lt;双早&gt;</t>
  </si>
  <si>
    <t>李媛媛</t>
  </si>
  <si>
    <t>[南京]锦江之星品尚(南京汉中门店)(67322510)</t>
  </si>
  <si>
    <t>商务房C&lt;双人入住&gt;&lt;内宾&gt;&lt;预付&gt;&lt;无早&gt;</t>
  </si>
  <si>
    <t>倪思敏</t>
  </si>
  <si>
    <t>[连山]皇后山高山木屋茶汤泉酒店(78309455)</t>
  </si>
  <si>
    <t>高山木屋汤泉三人房&lt;日历房套餐高价值&gt;&lt;早餐&gt;&lt;新酒店礼盒&gt;</t>
  </si>
  <si>
    <t>姚伟超</t>
  </si>
  <si>
    <t>取消</t>
  </si>
  <si>
    <t>[香港]荃湾西如心酒店(Nina Hotel Tsuen Wan West)(1701575)</t>
  </si>
  <si>
    <t>高座高级客房&lt;双人入住&gt;&lt;内宾&gt;&lt;预付&gt;&lt;无早&gt;</t>
  </si>
  <si>
    <t>SHI/Hongyun,LU/junxiong</t>
  </si>
  <si>
    <t>商务大床房&lt;双人入住&gt;&lt;内宾&gt;&lt;预付&gt;&lt;无早&gt;</t>
  </si>
  <si>
    <t>叶卓凯</t>
  </si>
  <si>
    <t>高座海景客房&lt;双人入住&gt;&lt;内宾&gt;&lt;预付&gt;&lt;无早&gt;</t>
  </si>
  <si>
    <t>Wong Tszwai/Deliang</t>
  </si>
  <si>
    <t>商务房B&lt;双人入住&gt;&lt;内宾&gt;&lt;预付&gt;&lt;无早&gt;</t>
  </si>
  <si>
    <t>孙卫康</t>
  </si>
  <si>
    <t>[启东]启东希尔顿花园酒店(68395449)</t>
  </si>
  <si>
    <t>花园大床房&lt;双人入住&gt;&lt;内宾&gt;&lt;预付&gt;&lt;无早&gt;</t>
  </si>
  <si>
    <t>季昕</t>
  </si>
  <si>
    <t>吴倩倩</t>
  </si>
  <si>
    <t>CA363220124CNY</t>
  </si>
  <si>
    <t>KWOK/KA FUNG</t>
  </si>
  <si>
    <t>独栋私家泡池大床房&lt;双人入住&gt;&lt;双早&gt;</t>
  </si>
  <si>
    <t>涂小燕</t>
  </si>
  <si>
    <t>唐洁莹,黄世强</t>
  </si>
  <si>
    <t>陈君彤</t>
  </si>
  <si>
    <t>退单</t>
  </si>
  <si>
    <t>[梅州]梅州麓湖山酒店(67856423)</t>
  </si>
  <si>
    <t>豪华大床房&lt;大床&gt;&lt;特惠专享&gt;&lt;双人入住&gt;&lt;无早&gt;&lt;新酒店礼盒&gt;</t>
  </si>
  <si>
    <t>张美娴</t>
  </si>
  <si>
    <t>[枝江]枝江铂尔曼酒店(83421800)</t>
  </si>
  <si>
    <t>商务标间&lt;无早&gt;</t>
  </si>
  <si>
    <t>曹永胜</t>
  </si>
  <si>
    <t>[汕头]麗枫酒店(汕头海滨路观海长廊店)(68299987)</t>
  </si>
  <si>
    <t>焦智宇</t>
  </si>
  <si>
    <t>[上海]格林豪泰(上海新国际博览中心华夏西路地铁站店)(70183149)</t>
  </si>
  <si>
    <t>大床房&lt;双人入住&gt;&lt;内宾&gt;&lt;预付&gt;&lt;无早&gt;</t>
  </si>
  <si>
    <t>阚仁亮</t>
  </si>
  <si>
    <t>[东至]格林豪泰酒店(东至丽山秀水店)(83135954)</t>
  </si>
  <si>
    <t>1.8m商务大床房&lt;双人入住&gt;&lt;无早&gt;</t>
  </si>
  <si>
    <t>吴军</t>
  </si>
  <si>
    <t>，</t>
  </si>
  <si>
    <t>A220124101222481</t>
  </si>
  <si>
    <t>A220124101323481</t>
  </si>
  <si>
    <t>A220124101409481</t>
  </si>
  <si>
    <t>CNY / HKD 当前参考汇率: 1.22927108</t>
  </si>
  <si>
    <t>总计：11292.72 CNY/
13881.81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</si>
  <si>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</si>
  <si>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</si>
  <si>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</si>
  <si>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</si>
  <si>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</si>
  <si>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</si>
  <si>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</si>
  <si>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</si>
  <si>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</si>
  <si>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</si>
  <si>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</si>
  <si>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</si>
  <si>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</si>
  <si>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</si>
  <si>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</si>
  <si>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</si>
  <si>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</si>
  <si>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2022-01-08</t>
  </si>
  <si>
    <t>2379485</t>
  </si>
  <si>
    <t>格林豪泰酒店(东至丽山秀水店)</t>
  </si>
  <si>
    <t>2022-01-09</t>
  </si>
  <si>
    <t>退房日周结</t>
  </si>
  <si>
    <t>140.00</t>
  </si>
  <si>
    <t>RMB</t>
  </si>
  <si>
    <t>0</t>
  </si>
  <si>
    <t>0.00</t>
  </si>
  <si>
    <t>携程国内直连(DD)</t>
  </si>
  <si>
    <t>2022-01-08 19:53:53</t>
  </si>
  <si>
    <t>否</t>
  </si>
  <si>
    <t>汇智国际旅游发展有限公司</t>
  </si>
  <si>
    <t>直采</t>
  </si>
  <si>
    <t>2379427</t>
  </si>
  <si>
    <t>格林豪泰(上海新国际博览中心华夏西路地铁站店)</t>
  </si>
  <si>
    <t>169.68</t>
  </si>
  <si>
    <t>2022-01-08 19:21:58</t>
  </si>
  <si>
    <t>直连</t>
  </si>
  <si>
    <t>2379087</t>
  </si>
  <si>
    <t>麗枫酒店(汕头海滨路观海长廊店)</t>
  </si>
  <si>
    <t>223.21</t>
  </si>
  <si>
    <t>2022-01-08 16:26:01</t>
  </si>
  <si>
    <t>2378970</t>
  </si>
  <si>
    <t>枝江铂尔曼酒店</t>
  </si>
  <si>
    <t>170.00</t>
  </si>
  <si>
    <t>2022-01-08 15:04:35</t>
  </si>
  <si>
    <t>2378833</t>
  </si>
  <si>
    <t>梅州麓湖山酒店</t>
  </si>
  <si>
    <t>269.17</t>
  </si>
  <si>
    <t>2022-01-08 13:10:00</t>
  </si>
  <si>
    <t>Saas酒店</t>
  </si>
  <si>
    <t>2022-01-07</t>
  </si>
  <si>
    <t>2378262</t>
  </si>
  <si>
    <t>启东希尔顿花园酒店</t>
  </si>
  <si>
    <t>303.82</t>
  </si>
  <si>
    <t>2022-01-07 22:42:52</t>
  </si>
  <si>
    <t>2377860</t>
  </si>
  <si>
    <t>锦江之星品尚(上海南京路步行街店)</t>
  </si>
  <si>
    <t>260.01</t>
  </si>
  <si>
    <t>2022-01-07 19:25:10</t>
  </si>
  <si>
    <t>2377834</t>
  </si>
  <si>
    <t>荃湾西如心酒店</t>
  </si>
  <si>
    <t>Wong Tszwai Deliang</t>
  </si>
  <si>
    <t>510.05</t>
  </si>
  <si>
    <t>2022-01-07 19:13:20</t>
  </si>
  <si>
    <t>2377198</t>
  </si>
  <si>
    <t>江门名冠金凯悦酒店</t>
  </si>
  <si>
    <t>398.95</t>
  </si>
  <si>
    <t>2022-01-07 13:30:38</t>
  </si>
  <si>
    <t>2022-01-06</t>
  </si>
  <si>
    <t>2376670</t>
  </si>
  <si>
    <t>SHI Hongyun,LU junxiong</t>
  </si>
  <si>
    <t>473.69</t>
  </si>
  <si>
    <t>2022-01-06 23:45:49</t>
  </si>
  <si>
    <t>2376651</t>
  </si>
  <si>
    <t>广州珀丽酒店</t>
  </si>
  <si>
    <t>290.77</t>
  </si>
  <si>
    <t>2022-01-06 23:06:06</t>
  </si>
  <si>
    <t>2376518</t>
  </si>
  <si>
    <t>宜尚酒店(佛山西樵山景区樵岭广场店)</t>
  </si>
  <si>
    <t>190.00</t>
  </si>
  <si>
    <t>2022-01-06 21:46:04</t>
  </si>
  <si>
    <t>2376516</t>
  </si>
  <si>
    <t>梅州客天下艺术家园酒店</t>
  </si>
  <si>
    <t>372.23</t>
  </si>
  <si>
    <t>2022-01-06 21:41:35</t>
  </si>
  <si>
    <t>2376351</t>
  </si>
  <si>
    <t>2022-01-06 20:02:59</t>
  </si>
  <si>
    <t>2376337</t>
  </si>
  <si>
    <t>英德英石园石头酒店</t>
  </si>
  <si>
    <t>824.00</t>
  </si>
  <si>
    <t>2022-01-06 20:03:18</t>
  </si>
  <si>
    <t>2376054</t>
  </si>
  <si>
    <t>412.00</t>
  </si>
  <si>
    <t>2022-01-06 18:30:28</t>
  </si>
  <si>
    <t>2376000</t>
  </si>
  <si>
    <t>喆啡酒店(成都双流机场海滨城万达店)</t>
  </si>
  <si>
    <t>229.27</t>
  </si>
  <si>
    <t>2022-01-06 17:55:12</t>
  </si>
  <si>
    <t>2375878</t>
  </si>
  <si>
    <t>239.00</t>
  </si>
  <si>
    <t>2022-01-06 17:16:58</t>
  </si>
  <si>
    <t>2375428</t>
  </si>
  <si>
    <t>2022-01-06 13:01:20</t>
  </si>
  <si>
    <t>2375401</t>
  </si>
  <si>
    <t>2022-01-06 12:48:31</t>
  </si>
  <si>
    <t>2375133</t>
  </si>
  <si>
    <t>清远金子山森林雪谷壮瑶度假村</t>
  </si>
  <si>
    <t>500.00</t>
  </si>
  <si>
    <t>2022-01-06 10:30:58</t>
  </si>
  <si>
    <t>2022-01-05</t>
  </si>
  <si>
    <t>2374761</t>
  </si>
  <si>
    <t>皇后山高山木屋茶汤泉酒店</t>
  </si>
  <si>
    <t>620.00</t>
  </si>
  <si>
    <t>2022-01-05 23:29:55</t>
  </si>
  <si>
    <t>2374672</t>
  </si>
  <si>
    <t>锦江之星品尚(南京汉中门店)</t>
  </si>
  <si>
    <t>148.94</t>
  </si>
  <si>
    <t>2022-01-05 22:10:28</t>
  </si>
  <si>
    <t>2373815</t>
  </si>
  <si>
    <t>锦江之星(北京王府井店)</t>
  </si>
  <si>
    <t>245.43</t>
  </si>
  <si>
    <t>2022-01-05 15:16:24</t>
  </si>
  <si>
    <t>2373753</t>
  </si>
  <si>
    <t>534.32</t>
  </si>
  <si>
    <t>2022-01-05 14:31:03</t>
  </si>
  <si>
    <t>2373561</t>
  </si>
  <si>
    <t>桂林俏CIAO酒店</t>
  </si>
  <si>
    <t>1000.00</t>
  </si>
  <si>
    <t>-1000</t>
  </si>
  <si>
    <t>2022-01-05 13:05:31</t>
  </si>
  <si>
    <t>2373530</t>
  </si>
  <si>
    <t>KWOK KA FUNG</t>
  </si>
  <si>
    <t>583.78</t>
  </si>
  <si>
    <t>2022-01-05 12:02:36</t>
  </si>
  <si>
    <t>2373332</t>
  </si>
  <si>
    <t>连山江景酒店</t>
  </si>
  <si>
    <t>208.00</t>
  </si>
  <si>
    <t>2022-01-05 09:44:25</t>
  </si>
  <si>
    <t>2373331</t>
  </si>
  <si>
    <t>2022-01-05 09:43:11</t>
  </si>
  <si>
    <t>2022-01-04</t>
  </si>
  <si>
    <t>2371572</t>
  </si>
  <si>
    <t>2022-01-04 12:56:52</t>
  </si>
  <si>
    <t>2371350</t>
  </si>
  <si>
    <t>981.72</t>
  </si>
  <si>
    <t>736.29</t>
  </si>
  <si>
    <t>-245</t>
  </si>
  <si>
    <t>2022-01-04 09:56:51</t>
  </si>
  <si>
    <t>2022-01-03</t>
  </si>
  <si>
    <t>2370240</t>
  </si>
  <si>
    <t>7天连锁酒店(贵阳公安厅店)</t>
  </si>
  <si>
    <t>272.70</t>
  </si>
  <si>
    <t>2022-01-03 12:22:13</t>
  </si>
  <si>
    <t>2022-01-02</t>
  </si>
  <si>
    <t>2369789</t>
  </si>
  <si>
    <t>丽呈布鲁克酒店(杭州西溪天堂)</t>
  </si>
  <si>
    <t>WONG KOKSOON</t>
  </si>
  <si>
    <t>204.00</t>
  </si>
  <si>
    <t>2022-01-02 23:12:59</t>
  </si>
  <si>
    <t>2369780</t>
  </si>
  <si>
    <t>2022-01-02 23:05:41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</si>
</sst>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12" borderId="6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11" fillId="10" borderId="3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17106891397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44567</v>
      </c>
      <c r="G2" s="5">
        <v>44568</v>
      </c>
      <c r="H2" s="4">
        <v>1</v>
      </c>
      <c r="I2" s="4">
        <v>1</v>
      </c>
      <c r="J2" s="4">
        <v>1</v>
      </c>
      <c r="K2" s="4" t="s">
        <v>29</v>
      </c>
      <c r="L2" s="4">
        <v>204</v>
      </c>
      <c r="M2" s="4">
        <v>204</v>
      </c>
      <c r="N2" s="4" t="s">
        <v>30</v>
      </c>
      <c r="O2" s="4" t="s">
        <v>31</v>
      </c>
      <c r="P2" s="4" t="s">
        <v>32</v>
      </c>
      <c r="Q2" s="4">
        <v>0</v>
      </c>
      <c r="R2" s="6">
        <v>44563</v>
      </c>
      <c r="S2" s="5">
        <v>44583</v>
      </c>
      <c r="T2" s="4" t="s">
        <v>33</v>
      </c>
      <c r="U2" s="4">
        <v>204</v>
      </c>
      <c r="V2" s="4">
        <v>0</v>
      </c>
      <c r="W2" s="4">
        <v>0</v>
      </c>
      <c r="X2" s="4">
        <v>2369780</v>
      </c>
      <c r="Y2" s="4">
        <v>571616</v>
      </c>
    </row>
    <row r="3" s="4" customFormat="1" spans="1:25">
      <c r="A3" s="4">
        <v>17106920112</v>
      </c>
      <c r="B3" s="4" t="s">
        <v>25</v>
      </c>
      <c r="C3" s="4" t="s">
        <v>26</v>
      </c>
      <c r="D3" s="4" t="s">
        <v>27</v>
      </c>
      <c r="E3" s="4" t="s">
        <v>28</v>
      </c>
      <c r="F3" s="5">
        <v>44567</v>
      </c>
      <c r="G3" s="5">
        <v>44568</v>
      </c>
      <c r="H3" s="4">
        <v>1</v>
      </c>
      <c r="I3" s="4">
        <v>1</v>
      </c>
      <c r="J3" s="4">
        <v>1</v>
      </c>
      <c r="K3" s="4" t="s">
        <v>29</v>
      </c>
      <c r="L3" s="4">
        <v>204</v>
      </c>
      <c r="M3" s="4">
        <v>204</v>
      </c>
      <c r="N3" s="4" t="s">
        <v>34</v>
      </c>
      <c r="O3" s="4" t="s">
        <v>31</v>
      </c>
      <c r="P3" s="4" t="s">
        <v>32</v>
      </c>
      <c r="Q3" s="4">
        <v>0</v>
      </c>
      <c r="R3" s="6">
        <v>44563</v>
      </c>
      <c r="S3" s="5">
        <v>44583</v>
      </c>
      <c r="T3" s="4" t="s">
        <v>33</v>
      </c>
      <c r="U3" s="4">
        <v>204</v>
      </c>
      <c r="V3" s="4">
        <v>0</v>
      </c>
      <c r="W3" s="4">
        <v>0</v>
      </c>
      <c r="X3" s="4">
        <v>2369789</v>
      </c>
      <c r="Y3" s="4">
        <v>571620</v>
      </c>
    </row>
    <row r="4" s="4" customFormat="1" spans="1:24">
      <c r="A4" s="4">
        <v>17108157185</v>
      </c>
      <c r="B4" s="4" t="s">
        <v>25</v>
      </c>
      <c r="C4" s="4" t="s">
        <v>26</v>
      </c>
      <c r="D4" s="4" t="s">
        <v>35</v>
      </c>
      <c r="E4" s="4" t="s">
        <v>36</v>
      </c>
      <c r="F4" s="5">
        <v>44566</v>
      </c>
      <c r="G4" s="5">
        <v>44568</v>
      </c>
      <c r="H4" s="4">
        <v>1</v>
      </c>
      <c r="I4" s="4">
        <v>2</v>
      </c>
      <c r="J4" s="4">
        <v>2</v>
      </c>
      <c r="K4" s="4" t="s">
        <v>29</v>
      </c>
      <c r="L4" s="4">
        <v>272.7</v>
      </c>
      <c r="M4" s="4">
        <v>272.7</v>
      </c>
      <c r="N4" s="4" t="s">
        <v>37</v>
      </c>
      <c r="O4" s="4" t="s">
        <v>31</v>
      </c>
      <c r="P4" s="4" t="s">
        <v>32</v>
      </c>
      <c r="Q4" s="4">
        <v>0</v>
      </c>
      <c r="R4" s="6">
        <v>44564</v>
      </c>
      <c r="S4" s="5">
        <v>44583</v>
      </c>
      <c r="T4" s="4" t="s">
        <v>33</v>
      </c>
      <c r="U4" s="4">
        <v>272.7</v>
      </c>
      <c r="V4" s="4">
        <v>0</v>
      </c>
      <c r="W4" s="4">
        <v>0</v>
      </c>
      <c r="X4" s="4">
        <v>2370240</v>
      </c>
    </row>
    <row r="5" s="4" customFormat="1" spans="1:24">
      <c r="A5" s="4">
        <v>17118835224</v>
      </c>
      <c r="B5" s="4" t="s">
        <v>25</v>
      </c>
      <c r="C5" s="4" t="s">
        <v>26</v>
      </c>
      <c r="D5" s="4" t="s">
        <v>38</v>
      </c>
      <c r="E5" s="4" t="s">
        <v>39</v>
      </c>
      <c r="F5" s="5">
        <v>44567</v>
      </c>
      <c r="G5" s="5">
        <v>44568</v>
      </c>
      <c r="H5" s="4">
        <v>1</v>
      </c>
      <c r="I5" s="4">
        <v>1</v>
      </c>
      <c r="J5" s="4">
        <v>1</v>
      </c>
      <c r="K5" s="4" t="s">
        <v>29</v>
      </c>
      <c r="L5" s="4">
        <v>208</v>
      </c>
      <c r="M5" s="4">
        <v>208</v>
      </c>
      <c r="N5" s="4" t="s">
        <v>40</v>
      </c>
      <c r="O5" s="4" t="s">
        <v>31</v>
      </c>
      <c r="P5" s="4" t="s">
        <v>32</v>
      </c>
      <c r="Q5" s="4">
        <v>0</v>
      </c>
      <c r="R5" s="6">
        <v>44566</v>
      </c>
      <c r="S5" s="5">
        <v>44583</v>
      </c>
      <c r="T5" s="4" t="s">
        <v>33</v>
      </c>
      <c r="U5" s="4">
        <v>208</v>
      </c>
      <c r="V5" s="4">
        <v>0</v>
      </c>
      <c r="W5" s="4">
        <v>0</v>
      </c>
      <c r="X5" s="4">
        <v>2373331</v>
      </c>
    </row>
    <row r="6" s="4" customFormat="1" spans="1:24">
      <c r="A6" s="4">
        <v>17118835203</v>
      </c>
      <c r="B6" s="4" t="s">
        <v>25</v>
      </c>
      <c r="C6" s="4" t="s">
        <v>26</v>
      </c>
      <c r="D6" s="4" t="s">
        <v>38</v>
      </c>
      <c r="E6" s="4" t="s">
        <v>39</v>
      </c>
      <c r="F6" s="5">
        <v>44567</v>
      </c>
      <c r="G6" s="5">
        <v>44568</v>
      </c>
      <c r="H6" s="4">
        <v>1</v>
      </c>
      <c r="I6" s="4">
        <v>1</v>
      </c>
      <c r="J6" s="4">
        <v>1</v>
      </c>
      <c r="K6" s="4" t="s">
        <v>29</v>
      </c>
      <c r="L6" s="4">
        <v>208</v>
      </c>
      <c r="M6" s="4">
        <v>208</v>
      </c>
      <c r="N6" s="4" t="s">
        <v>41</v>
      </c>
      <c r="O6" s="4" t="s">
        <v>31</v>
      </c>
      <c r="P6" s="4" t="s">
        <v>32</v>
      </c>
      <c r="Q6" s="4">
        <v>0</v>
      </c>
      <c r="R6" s="6">
        <v>44566</v>
      </c>
      <c r="S6" s="5">
        <v>44583</v>
      </c>
      <c r="T6" s="4" t="s">
        <v>33</v>
      </c>
      <c r="U6" s="4">
        <v>208</v>
      </c>
      <c r="V6" s="4">
        <v>0</v>
      </c>
      <c r="W6" s="4">
        <v>0</v>
      </c>
      <c r="X6" s="4">
        <v>2373332</v>
      </c>
    </row>
    <row r="7" s="4" customFormat="1" spans="1:25">
      <c r="A7" s="4">
        <v>17120012319</v>
      </c>
      <c r="B7" s="4" t="s">
        <v>25</v>
      </c>
      <c r="C7" s="4" t="s">
        <v>26</v>
      </c>
      <c r="D7" s="4" t="s">
        <v>42</v>
      </c>
      <c r="E7" s="4" t="s">
        <v>43</v>
      </c>
      <c r="F7" s="5">
        <v>44566</v>
      </c>
      <c r="G7" s="5">
        <v>44568</v>
      </c>
      <c r="H7" s="4">
        <v>1</v>
      </c>
      <c r="I7" s="4">
        <v>2</v>
      </c>
      <c r="J7" s="4">
        <v>2</v>
      </c>
      <c r="K7" s="4" t="s">
        <v>29</v>
      </c>
      <c r="L7" s="4">
        <v>534.32</v>
      </c>
      <c r="M7" s="4">
        <v>534.32</v>
      </c>
      <c r="N7" s="4" t="s">
        <v>44</v>
      </c>
      <c r="O7" s="4" t="s">
        <v>31</v>
      </c>
      <c r="P7" s="4" t="s">
        <v>32</v>
      </c>
      <c r="Q7" s="4">
        <v>0</v>
      </c>
      <c r="R7" s="6">
        <v>44566</v>
      </c>
      <c r="S7" s="5">
        <v>44583</v>
      </c>
      <c r="T7" s="4" t="s">
        <v>33</v>
      </c>
      <c r="U7" s="4">
        <v>534.32</v>
      </c>
      <c r="V7" s="4">
        <v>0</v>
      </c>
      <c r="W7" s="4">
        <v>0</v>
      </c>
      <c r="X7" s="4">
        <v>2373753</v>
      </c>
      <c r="Y7" s="4">
        <v>104167512974</v>
      </c>
    </row>
    <row r="8" s="4" customFormat="1" spans="1:23">
      <c r="A8" s="4">
        <v>17120190865</v>
      </c>
      <c r="B8" s="4" t="s">
        <v>25</v>
      </c>
      <c r="C8" s="4" t="s">
        <v>26</v>
      </c>
      <c r="D8" s="4" t="s">
        <v>45</v>
      </c>
      <c r="E8" s="4" t="s">
        <v>46</v>
      </c>
      <c r="F8" s="5">
        <v>44567</v>
      </c>
      <c r="G8" s="5">
        <v>44568</v>
      </c>
      <c r="H8" s="4">
        <v>1</v>
      </c>
      <c r="I8" s="4">
        <v>1</v>
      </c>
      <c r="J8" s="4">
        <v>1</v>
      </c>
      <c r="K8" s="4" t="s">
        <v>29</v>
      </c>
      <c r="L8" s="4">
        <v>245.43</v>
      </c>
      <c r="M8" s="4">
        <v>245.43</v>
      </c>
      <c r="N8" s="4" t="s">
        <v>47</v>
      </c>
      <c r="O8" s="4" t="s">
        <v>31</v>
      </c>
      <c r="P8" s="4" t="s">
        <v>32</v>
      </c>
      <c r="Q8" s="4">
        <v>0</v>
      </c>
      <c r="R8" s="6">
        <v>44566</v>
      </c>
      <c r="S8" s="5">
        <v>44583</v>
      </c>
      <c r="T8" s="4" t="s">
        <v>33</v>
      </c>
      <c r="U8" s="4">
        <v>245.43</v>
      </c>
      <c r="V8" s="4">
        <v>0</v>
      </c>
      <c r="W8" s="4">
        <v>0</v>
      </c>
    </row>
    <row r="9" s="4" customFormat="1" spans="1:23">
      <c r="A9" s="4">
        <v>17125295595</v>
      </c>
      <c r="B9" s="4" t="s">
        <v>25</v>
      </c>
      <c r="C9" s="4" t="s">
        <v>26</v>
      </c>
      <c r="D9" s="4" t="s">
        <v>48</v>
      </c>
      <c r="E9" s="4" t="s">
        <v>49</v>
      </c>
      <c r="F9" s="5">
        <v>44567</v>
      </c>
      <c r="G9" s="5">
        <v>44568</v>
      </c>
      <c r="H9" s="4">
        <v>1</v>
      </c>
      <c r="I9" s="4">
        <v>1</v>
      </c>
      <c r="J9" s="4">
        <v>1</v>
      </c>
      <c r="K9" s="4" t="s">
        <v>29</v>
      </c>
      <c r="L9" s="4">
        <v>500</v>
      </c>
      <c r="M9" s="4">
        <v>500</v>
      </c>
      <c r="N9" s="4" t="s">
        <v>50</v>
      </c>
      <c r="O9" s="4" t="s">
        <v>31</v>
      </c>
      <c r="P9" s="4" t="s">
        <v>32</v>
      </c>
      <c r="Q9" s="4">
        <v>0</v>
      </c>
      <c r="R9" s="6">
        <v>44567</v>
      </c>
      <c r="S9" s="5">
        <v>44583</v>
      </c>
      <c r="T9" s="4" t="s">
        <v>33</v>
      </c>
      <c r="U9" s="4">
        <v>500</v>
      </c>
      <c r="V9" s="4">
        <v>0</v>
      </c>
      <c r="W9" s="4">
        <v>0</v>
      </c>
    </row>
    <row r="10" s="4" customFormat="1" spans="1:24">
      <c r="A10" s="4">
        <v>17125913887</v>
      </c>
      <c r="B10" s="4" t="s">
        <v>25</v>
      </c>
      <c r="C10" s="4" t="s">
        <v>26</v>
      </c>
      <c r="D10" s="4" t="s">
        <v>51</v>
      </c>
      <c r="E10" s="4" t="s">
        <v>52</v>
      </c>
      <c r="F10" s="5">
        <v>44567</v>
      </c>
      <c r="G10" s="5">
        <v>44568</v>
      </c>
      <c r="H10" s="4">
        <v>1</v>
      </c>
      <c r="I10" s="4">
        <v>1</v>
      </c>
      <c r="J10" s="4">
        <v>1</v>
      </c>
      <c r="K10" s="4" t="s">
        <v>29</v>
      </c>
      <c r="L10" s="4">
        <v>398.95</v>
      </c>
      <c r="M10" s="4">
        <v>398.95</v>
      </c>
      <c r="N10" s="4" t="s">
        <v>53</v>
      </c>
      <c r="O10" s="4" t="s">
        <v>31</v>
      </c>
      <c r="P10" s="4" t="s">
        <v>32</v>
      </c>
      <c r="Q10" s="4">
        <v>0</v>
      </c>
      <c r="R10" s="6">
        <v>44567</v>
      </c>
      <c r="S10" s="5">
        <v>44583</v>
      </c>
      <c r="T10" s="4" t="s">
        <v>33</v>
      </c>
      <c r="U10" s="4">
        <v>398.95</v>
      </c>
      <c r="V10" s="4">
        <v>0</v>
      </c>
      <c r="W10" s="4">
        <v>0</v>
      </c>
      <c r="X10" s="4">
        <v>2375401</v>
      </c>
    </row>
    <row r="11" s="4" customFormat="1" spans="1:25">
      <c r="A11" s="4">
        <v>17125973202</v>
      </c>
      <c r="B11" s="4" t="s">
        <v>25</v>
      </c>
      <c r="C11" s="4" t="s">
        <v>26</v>
      </c>
      <c r="D11" s="4" t="s">
        <v>54</v>
      </c>
      <c r="E11" s="4" t="s">
        <v>55</v>
      </c>
      <c r="F11" s="5">
        <v>44567</v>
      </c>
      <c r="G11" s="5">
        <v>44568</v>
      </c>
      <c r="H11" s="4">
        <v>1</v>
      </c>
      <c r="I11" s="4">
        <v>1</v>
      </c>
      <c r="J11" s="4">
        <v>1</v>
      </c>
      <c r="K11" s="4" t="s">
        <v>29</v>
      </c>
      <c r="L11" s="4">
        <v>372.23</v>
      </c>
      <c r="M11" s="4">
        <v>372.23</v>
      </c>
      <c r="N11" s="4" t="s">
        <v>56</v>
      </c>
      <c r="O11" s="4" t="s">
        <v>31</v>
      </c>
      <c r="P11" s="4" t="s">
        <v>32</v>
      </c>
      <c r="Q11" s="4">
        <v>0</v>
      </c>
      <c r="R11" s="6">
        <v>44567</v>
      </c>
      <c r="S11" s="5">
        <v>44583</v>
      </c>
      <c r="T11" s="4" t="s">
        <v>33</v>
      </c>
      <c r="U11" s="4">
        <v>372.23</v>
      </c>
      <c r="V11" s="4">
        <v>0</v>
      </c>
      <c r="W11" s="4">
        <v>0</v>
      </c>
      <c r="X11" s="4">
        <v>2375428</v>
      </c>
      <c r="Y11" s="4">
        <v>680973</v>
      </c>
    </row>
    <row r="12" s="4" customFormat="1" spans="1:24">
      <c r="A12" s="4">
        <v>17126971846</v>
      </c>
      <c r="B12" s="4" t="s">
        <v>25</v>
      </c>
      <c r="C12" s="4" t="s">
        <v>26</v>
      </c>
      <c r="D12" s="4" t="s">
        <v>57</v>
      </c>
      <c r="E12" s="4" t="s">
        <v>58</v>
      </c>
      <c r="F12" s="5">
        <v>44567</v>
      </c>
      <c r="G12" s="5">
        <v>44568</v>
      </c>
      <c r="H12" s="4">
        <v>1</v>
      </c>
      <c r="I12" s="4">
        <v>1</v>
      </c>
      <c r="J12" s="4">
        <v>1</v>
      </c>
      <c r="K12" s="4" t="s">
        <v>29</v>
      </c>
      <c r="L12" s="4">
        <v>239</v>
      </c>
      <c r="M12" s="4">
        <v>239</v>
      </c>
      <c r="N12" s="4" t="s">
        <v>59</v>
      </c>
      <c r="O12" s="4" t="s">
        <v>31</v>
      </c>
      <c r="P12" s="4" t="s">
        <v>32</v>
      </c>
      <c r="Q12" s="4">
        <v>0</v>
      </c>
      <c r="R12" s="6">
        <v>44567</v>
      </c>
      <c r="S12" s="5">
        <v>44583</v>
      </c>
      <c r="T12" s="4" t="s">
        <v>33</v>
      </c>
      <c r="U12" s="4">
        <v>239</v>
      </c>
      <c r="V12" s="4">
        <v>0</v>
      </c>
      <c r="W12" s="4">
        <v>0</v>
      </c>
      <c r="X12" s="4">
        <v>2375878</v>
      </c>
    </row>
    <row r="13" s="4" customFormat="1" spans="1:23">
      <c r="A13" s="4">
        <v>17127143192</v>
      </c>
      <c r="B13" s="4" t="s">
        <v>25</v>
      </c>
      <c r="C13" s="4" t="s">
        <v>26</v>
      </c>
      <c r="D13" s="4" t="s">
        <v>60</v>
      </c>
      <c r="E13" s="4" t="s">
        <v>61</v>
      </c>
      <c r="F13" s="5">
        <v>44567</v>
      </c>
      <c r="G13" s="5">
        <v>44568</v>
      </c>
      <c r="H13" s="4">
        <v>1</v>
      </c>
      <c r="I13" s="4">
        <v>1</v>
      </c>
      <c r="J13" s="4">
        <v>1</v>
      </c>
      <c r="K13" s="4" t="s">
        <v>29</v>
      </c>
      <c r="L13" s="4">
        <v>229.27</v>
      </c>
      <c r="M13" s="4">
        <v>229.27</v>
      </c>
      <c r="N13" s="4" t="s">
        <v>62</v>
      </c>
      <c r="O13" s="4" t="s">
        <v>31</v>
      </c>
      <c r="P13" s="4" t="s">
        <v>32</v>
      </c>
      <c r="Q13" s="4">
        <v>0</v>
      </c>
      <c r="R13" s="6">
        <v>44567</v>
      </c>
      <c r="S13" s="5">
        <v>44583</v>
      </c>
      <c r="T13" s="4" t="s">
        <v>33</v>
      </c>
      <c r="U13" s="4">
        <v>229.27</v>
      </c>
      <c r="V13" s="4">
        <v>0</v>
      </c>
      <c r="W13" s="4">
        <v>0</v>
      </c>
    </row>
    <row r="14" s="4" customFormat="1" spans="1:25">
      <c r="A14" s="4">
        <v>17129883593</v>
      </c>
      <c r="B14" s="4" t="s">
        <v>25</v>
      </c>
      <c r="C14" s="4" t="s">
        <v>26</v>
      </c>
      <c r="D14" s="4" t="s">
        <v>54</v>
      </c>
      <c r="E14" s="4" t="s">
        <v>63</v>
      </c>
      <c r="F14" s="5">
        <v>44567</v>
      </c>
      <c r="G14" s="5">
        <v>44568</v>
      </c>
      <c r="H14" s="4">
        <v>1</v>
      </c>
      <c r="I14" s="4">
        <v>1</v>
      </c>
      <c r="J14" s="4">
        <v>1</v>
      </c>
      <c r="K14" s="4" t="s">
        <v>29</v>
      </c>
      <c r="L14" s="4">
        <v>372.23</v>
      </c>
      <c r="M14" s="4">
        <v>372.23</v>
      </c>
      <c r="N14" s="4" t="s">
        <v>64</v>
      </c>
      <c r="O14" s="4" t="s">
        <v>31</v>
      </c>
      <c r="P14" s="4" t="s">
        <v>32</v>
      </c>
      <c r="Q14" s="4">
        <v>0</v>
      </c>
      <c r="R14" s="6">
        <v>44567</v>
      </c>
      <c r="S14" s="5">
        <v>44583</v>
      </c>
      <c r="T14" s="4" t="s">
        <v>33</v>
      </c>
      <c r="U14" s="4">
        <v>372.23</v>
      </c>
      <c r="V14" s="4">
        <v>0</v>
      </c>
      <c r="W14" s="4">
        <v>0</v>
      </c>
      <c r="X14" s="4">
        <v>2376351</v>
      </c>
      <c r="Y14" s="4">
        <v>681067</v>
      </c>
    </row>
    <row r="15" s="4" customFormat="1" spans="1:25">
      <c r="A15" s="4">
        <v>17130452088</v>
      </c>
      <c r="B15" s="4" t="s">
        <v>25</v>
      </c>
      <c r="C15" s="4" t="s">
        <v>26</v>
      </c>
      <c r="D15" s="4" t="s">
        <v>54</v>
      </c>
      <c r="E15" s="4" t="s">
        <v>63</v>
      </c>
      <c r="F15" s="5">
        <v>44567</v>
      </c>
      <c r="G15" s="5">
        <v>44568</v>
      </c>
      <c r="H15" s="4">
        <v>1</v>
      </c>
      <c r="I15" s="4">
        <v>1</v>
      </c>
      <c r="J15" s="4">
        <v>1</v>
      </c>
      <c r="K15" s="4" t="s">
        <v>29</v>
      </c>
      <c r="L15" s="4">
        <v>372.23</v>
      </c>
      <c r="M15" s="4">
        <v>372.23</v>
      </c>
      <c r="N15" s="4" t="s">
        <v>65</v>
      </c>
      <c r="O15" s="4" t="s">
        <v>31</v>
      </c>
      <c r="P15" s="4" t="s">
        <v>32</v>
      </c>
      <c r="Q15" s="4">
        <v>0</v>
      </c>
      <c r="R15" s="6">
        <v>44567</v>
      </c>
      <c r="S15" s="5">
        <v>44583</v>
      </c>
      <c r="T15" s="4" t="s">
        <v>33</v>
      </c>
      <c r="U15" s="4">
        <v>372.23</v>
      </c>
      <c r="V15" s="4">
        <v>0</v>
      </c>
      <c r="W15" s="4">
        <v>0</v>
      </c>
      <c r="X15" s="4">
        <v>2376516</v>
      </c>
      <c r="Y15" s="4">
        <v>681074</v>
      </c>
    </row>
    <row r="16" s="4" customFormat="1" spans="1:23">
      <c r="A16" s="4">
        <v>17130459076</v>
      </c>
      <c r="B16" s="4" t="s">
        <v>25</v>
      </c>
      <c r="C16" s="4" t="s">
        <v>26</v>
      </c>
      <c r="D16" s="4" t="s">
        <v>66</v>
      </c>
      <c r="E16" s="4" t="s">
        <v>67</v>
      </c>
      <c r="F16" s="5">
        <v>44567</v>
      </c>
      <c r="G16" s="5">
        <v>44568</v>
      </c>
      <c r="H16" s="4">
        <v>1</v>
      </c>
      <c r="I16" s="4">
        <v>1</v>
      </c>
      <c r="J16" s="4">
        <v>1</v>
      </c>
      <c r="K16" s="4" t="s">
        <v>29</v>
      </c>
      <c r="L16" s="4">
        <v>190</v>
      </c>
      <c r="M16" s="4">
        <v>190</v>
      </c>
      <c r="N16" s="4" t="s">
        <v>68</v>
      </c>
      <c r="O16" s="4" t="s">
        <v>31</v>
      </c>
      <c r="P16" s="4" t="s">
        <v>32</v>
      </c>
      <c r="Q16" s="4">
        <v>0</v>
      </c>
      <c r="R16" s="6">
        <v>44567</v>
      </c>
      <c r="S16" s="5">
        <v>44583</v>
      </c>
      <c r="T16" s="4" t="s">
        <v>33</v>
      </c>
      <c r="U16" s="4">
        <v>190</v>
      </c>
      <c r="V16" s="4">
        <v>0</v>
      </c>
      <c r="W16" s="4">
        <v>0</v>
      </c>
    </row>
    <row r="17" s="4" customFormat="1" spans="1:24">
      <c r="A17" s="4">
        <v>17130796076</v>
      </c>
      <c r="B17" s="4" t="s">
        <v>25</v>
      </c>
      <c r="C17" s="4" t="s">
        <v>26</v>
      </c>
      <c r="D17" s="4" t="s">
        <v>69</v>
      </c>
      <c r="E17" s="4" t="s">
        <v>70</v>
      </c>
      <c r="F17" s="5">
        <v>44567</v>
      </c>
      <c r="G17" s="5">
        <v>44568</v>
      </c>
      <c r="H17" s="4">
        <v>1</v>
      </c>
      <c r="I17" s="4">
        <v>1</v>
      </c>
      <c r="J17" s="4">
        <v>1</v>
      </c>
      <c r="K17" s="4" t="s">
        <v>29</v>
      </c>
      <c r="L17" s="4">
        <v>290.77</v>
      </c>
      <c r="M17" s="4">
        <v>290.77</v>
      </c>
      <c r="N17" s="4" t="s">
        <v>71</v>
      </c>
      <c r="O17" s="4" t="s">
        <v>31</v>
      </c>
      <c r="P17" s="4" t="s">
        <v>32</v>
      </c>
      <c r="Q17" s="4">
        <v>0</v>
      </c>
      <c r="R17" s="6">
        <v>44567</v>
      </c>
      <c r="S17" s="5">
        <v>44583</v>
      </c>
      <c r="T17" s="4" t="s">
        <v>33</v>
      </c>
      <c r="U17" s="4">
        <v>290.77</v>
      </c>
      <c r="V17" s="4">
        <v>0</v>
      </c>
      <c r="W17" s="4">
        <v>0</v>
      </c>
      <c r="X17" s="4">
        <v>2376651</v>
      </c>
    </row>
    <row r="18" s="4" customFormat="1" spans="1:24">
      <c r="A18" s="4">
        <v>17113669129</v>
      </c>
      <c r="B18" s="4" t="s">
        <v>25</v>
      </c>
      <c r="C18" s="4" t="s">
        <v>26</v>
      </c>
      <c r="D18" s="4" t="s">
        <v>38</v>
      </c>
      <c r="E18" s="4" t="s">
        <v>72</v>
      </c>
      <c r="F18" s="5">
        <v>44568</v>
      </c>
      <c r="G18" s="5">
        <v>44569</v>
      </c>
      <c r="H18" s="4">
        <v>1</v>
      </c>
      <c r="I18" s="4">
        <v>1</v>
      </c>
      <c r="J18" s="4">
        <v>1</v>
      </c>
      <c r="K18" s="4" t="s">
        <v>29</v>
      </c>
      <c r="L18" s="4">
        <v>208</v>
      </c>
      <c r="M18" s="4">
        <v>208</v>
      </c>
      <c r="N18" s="4" t="s">
        <v>73</v>
      </c>
      <c r="O18" s="4" t="s">
        <v>74</v>
      </c>
      <c r="P18" s="4" t="s">
        <v>32</v>
      </c>
      <c r="Q18" s="4">
        <v>0</v>
      </c>
      <c r="R18" s="6">
        <v>44565</v>
      </c>
      <c r="S18" s="5">
        <v>44584</v>
      </c>
      <c r="T18" s="4" t="s">
        <v>33</v>
      </c>
      <c r="U18" s="4">
        <v>208</v>
      </c>
      <c r="V18" s="4">
        <v>0</v>
      </c>
      <c r="W18" s="4">
        <v>0</v>
      </c>
      <c r="X18" s="4">
        <v>2371572</v>
      </c>
    </row>
    <row r="19" s="4" customFormat="1" spans="1:25">
      <c r="A19" s="4">
        <v>17113942898</v>
      </c>
      <c r="B19" s="4" t="s">
        <v>25</v>
      </c>
      <c r="C19" s="4" t="s">
        <v>26</v>
      </c>
      <c r="D19" s="4" t="s">
        <v>75</v>
      </c>
      <c r="E19" s="4" t="s">
        <v>76</v>
      </c>
      <c r="F19" s="5">
        <v>44568</v>
      </c>
      <c r="G19" s="5">
        <v>44569</v>
      </c>
      <c r="H19" s="4">
        <v>1</v>
      </c>
      <c r="I19" s="4">
        <v>1</v>
      </c>
      <c r="J19" s="4">
        <v>1</v>
      </c>
      <c r="K19" s="4" t="s">
        <v>29</v>
      </c>
      <c r="L19" s="4">
        <v>294.44</v>
      </c>
      <c r="M19" s="4">
        <v>294.44</v>
      </c>
      <c r="N19" s="4" t="s">
        <v>77</v>
      </c>
      <c r="O19" s="4" t="s">
        <v>74</v>
      </c>
      <c r="P19" s="4" t="s">
        <v>32</v>
      </c>
      <c r="Q19" s="4">
        <v>0</v>
      </c>
      <c r="R19" s="6">
        <v>44565</v>
      </c>
      <c r="S19" s="5">
        <v>44584</v>
      </c>
      <c r="T19" s="4" t="s">
        <v>33</v>
      </c>
      <c r="U19" s="4">
        <v>294.44</v>
      </c>
      <c r="V19" s="4">
        <v>0</v>
      </c>
      <c r="W19" s="4">
        <v>0</v>
      </c>
      <c r="X19" s="4">
        <v>2371652</v>
      </c>
      <c r="Y19" s="4">
        <v>104164890744</v>
      </c>
    </row>
    <row r="20" s="4" customFormat="1" spans="1:24">
      <c r="A20" s="4">
        <v>17119471903</v>
      </c>
      <c r="B20" s="4" t="s">
        <v>25</v>
      </c>
      <c r="C20" s="4" t="s">
        <v>26</v>
      </c>
      <c r="D20" s="4" t="s">
        <v>78</v>
      </c>
      <c r="E20" s="4" t="s">
        <v>79</v>
      </c>
      <c r="F20" s="5">
        <v>44567</v>
      </c>
      <c r="G20" s="5">
        <v>44569</v>
      </c>
      <c r="H20" s="4">
        <v>1</v>
      </c>
      <c r="I20" s="4">
        <v>2</v>
      </c>
      <c r="J20" s="4">
        <v>2</v>
      </c>
      <c r="K20" s="4" t="s">
        <v>29</v>
      </c>
      <c r="L20" s="4">
        <v>1000</v>
      </c>
      <c r="M20" s="4">
        <v>1000</v>
      </c>
      <c r="N20" s="4" t="s">
        <v>80</v>
      </c>
      <c r="O20" s="4" t="s">
        <v>74</v>
      </c>
      <c r="P20" s="4" t="s">
        <v>32</v>
      </c>
      <c r="Q20" s="4">
        <v>0</v>
      </c>
      <c r="R20" s="6">
        <v>44566</v>
      </c>
      <c r="S20" s="5">
        <v>44584</v>
      </c>
      <c r="T20" s="4" t="s">
        <v>33</v>
      </c>
      <c r="U20" s="4">
        <v>1000</v>
      </c>
      <c r="V20" s="4">
        <v>0</v>
      </c>
      <c r="W20" s="4">
        <v>0</v>
      </c>
      <c r="X20" s="4">
        <v>2373561</v>
      </c>
    </row>
    <row r="21" s="4" customFormat="1" spans="1:25">
      <c r="A21" s="4">
        <v>17124200921</v>
      </c>
      <c r="B21" s="4" t="s">
        <v>25</v>
      </c>
      <c r="C21" s="4" t="s">
        <v>26</v>
      </c>
      <c r="D21" s="4" t="s">
        <v>81</v>
      </c>
      <c r="E21" s="4" t="s">
        <v>82</v>
      </c>
      <c r="F21" s="5">
        <v>44568</v>
      </c>
      <c r="G21" s="5">
        <v>44569</v>
      </c>
      <c r="H21" s="4">
        <v>1</v>
      </c>
      <c r="I21" s="4">
        <v>1</v>
      </c>
      <c r="J21" s="4">
        <v>1</v>
      </c>
      <c r="K21" s="4" t="s">
        <v>29</v>
      </c>
      <c r="L21" s="4">
        <v>148.94</v>
      </c>
      <c r="M21" s="4">
        <v>148.94</v>
      </c>
      <c r="N21" s="4" t="s">
        <v>83</v>
      </c>
      <c r="O21" s="4" t="s">
        <v>74</v>
      </c>
      <c r="P21" s="4" t="s">
        <v>32</v>
      </c>
      <c r="Q21" s="4">
        <v>0</v>
      </c>
      <c r="R21" s="6">
        <v>44566</v>
      </c>
      <c r="S21" s="5">
        <v>44584</v>
      </c>
      <c r="T21" s="4" t="s">
        <v>33</v>
      </c>
      <c r="U21" s="4">
        <v>148.94</v>
      </c>
      <c r="V21" s="4">
        <v>0</v>
      </c>
      <c r="W21" s="4">
        <v>0</v>
      </c>
      <c r="X21" s="4">
        <v>2374672</v>
      </c>
      <c r="Y21" s="4">
        <v>104168747204</v>
      </c>
    </row>
    <row r="22" s="4" customFormat="1" spans="1:23">
      <c r="A22" s="4">
        <v>17124413070</v>
      </c>
      <c r="B22" s="4" t="s">
        <v>25</v>
      </c>
      <c r="C22" s="4" t="s">
        <v>26</v>
      </c>
      <c r="D22" s="4" t="s">
        <v>84</v>
      </c>
      <c r="E22" s="4" t="s">
        <v>85</v>
      </c>
      <c r="F22" s="5">
        <v>44568</v>
      </c>
      <c r="G22" s="5">
        <v>44569</v>
      </c>
      <c r="H22" s="4">
        <v>1</v>
      </c>
      <c r="I22" s="4">
        <v>1</v>
      </c>
      <c r="J22" s="4">
        <v>1</v>
      </c>
      <c r="K22" s="4" t="s">
        <v>29</v>
      </c>
      <c r="L22" s="4">
        <v>620</v>
      </c>
      <c r="M22" s="4">
        <v>620</v>
      </c>
      <c r="N22" s="4" t="s">
        <v>86</v>
      </c>
      <c r="O22" s="4" t="s">
        <v>74</v>
      </c>
      <c r="P22" s="4" t="s">
        <v>32</v>
      </c>
      <c r="Q22" s="4">
        <v>0</v>
      </c>
      <c r="R22" s="6">
        <v>44566</v>
      </c>
      <c r="S22" s="5">
        <v>44584</v>
      </c>
      <c r="T22" s="4" t="s">
        <v>33</v>
      </c>
      <c r="U22" s="4">
        <v>620</v>
      </c>
      <c r="V22" s="4">
        <v>0</v>
      </c>
      <c r="W22" s="4">
        <v>0</v>
      </c>
    </row>
    <row r="23" s="4" customFormat="1" spans="1:24">
      <c r="A23" s="4">
        <v>17119471903</v>
      </c>
      <c r="B23" s="4" t="s">
        <v>25</v>
      </c>
      <c r="C23" s="4" t="s">
        <v>87</v>
      </c>
      <c r="D23" s="4" t="s">
        <v>78</v>
      </c>
      <c r="E23" s="4" t="s">
        <v>79</v>
      </c>
      <c r="F23" s="5">
        <v>44567</v>
      </c>
      <c r="G23" s="5">
        <v>44569</v>
      </c>
      <c r="H23" s="4">
        <v>1</v>
      </c>
      <c r="I23" s="4">
        <v>2</v>
      </c>
      <c r="J23" s="4">
        <v>2</v>
      </c>
      <c r="K23" s="4" t="s">
        <v>29</v>
      </c>
      <c r="L23" s="4">
        <v>-1000</v>
      </c>
      <c r="M23" s="4">
        <v>-1000</v>
      </c>
      <c r="N23" s="4" t="s">
        <v>80</v>
      </c>
      <c r="O23" s="4" t="s">
        <v>74</v>
      </c>
      <c r="P23" s="4" t="s">
        <v>32</v>
      </c>
      <c r="Q23" s="4">
        <v>0</v>
      </c>
      <c r="R23" s="6">
        <v>44566</v>
      </c>
      <c r="S23" s="5">
        <v>44584</v>
      </c>
      <c r="T23" s="4" t="s">
        <v>33</v>
      </c>
      <c r="U23" s="4">
        <v>-1000</v>
      </c>
      <c r="V23" s="4">
        <v>0</v>
      </c>
      <c r="W23" s="4">
        <v>0</v>
      </c>
      <c r="X23" s="4">
        <v>2373561</v>
      </c>
    </row>
    <row r="24" s="4" customFormat="1" spans="1:24">
      <c r="A24" s="4">
        <v>17130924963</v>
      </c>
      <c r="B24" s="4" t="s">
        <v>25</v>
      </c>
      <c r="C24" s="4" t="s">
        <v>26</v>
      </c>
      <c r="D24" s="4" t="s">
        <v>88</v>
      </c>
      <c r="E24" s="4" t="s">
        <v>89</v>
      </c>
      <c r="F24" s="5">
        <v>44568</v>
      </c>
      <c r="G24" s="5">
        <v>44569</v>
      </c>
      <c r="H24" s="4">
        <v>1</v>
      </c>
      <c r="I24" s="4">
        <v>1</v>
      </c>
      <c r="J24" s="4">
        <v>1</v>
      </c>
      <c r="K24" s="4" t="s">
        <v>29</v>
      </c>
      <c r="L24" s="4">
        <v>473.69</v>
      </c>
      <c r="M24" s="4">
        <v>473.69</v>
      </c>
      <c r="N24" s="4" t="s">
        <v>90</v>
      </c>
      <c r="O24" s="4" t="s">
        <v>74</v>
      </c>
      <c r="P24" s="4" t="s">
        <v>32</v>
      </c>
      <c r="Q24" s="4">
        <v>0</v>
      </c>
      <c r="R24" s="6">
        <v>44567</v>
      </c>
      <c r="S24" s="5">
        <v>44584</v>
      </c>
      <c r="T24" s="4" t="s">
        <v>33</v>
      </c>
      <c r="U24" s="4">
        <v>473.69</v>
      </c>
      <c r="V24" s="4">
        <v>0</v>
      </c>
      <c r="W24" s="4">
        <v>0</v>
      </c>
      <c r="X24" s="4">
        <v>2376670</v>
      </c>
    </row>
    <row r="25" s="4" customFormat="1" spans="1:25">
      <c r="A25" s="4">
        <v>17113942898</v>
      </c>
      <c r="B25" s="4" t="s">
        <v>25</v>
      </c>
      <c r="C25" s="4" t="s">
        <v>87</v>
      </c>
      <c r="D25" s="4" t="s">
        <v>75</v>
      </c>
      <c r="E25" s="4" t="s">
        <v>76</v>
      </c>
      <c r="F25" s="5">
        <v>44568</v>
      </c>
      <c r="G25" s="5">
        <v>44569</v>
      </c>
      <c r="H25" s="4">
        <v>1</v>
      </c>
      <c r="I25" s="4">
        <v>1</v>
      </c>
      <c r="J25" s="4">
        <v>1</v>
      </c>
      <c r="K25" s="4" t="s">
        <v>29</v>
      </c>
      <c r="L25" s="4">
        <v>-294.44</v>
      </c>
      <c r="M25" s="4">
        <v>-294.44</v>
      </c>
      <c r="N25" s="4" t="s">
        <v>77</v>
      </c>
      <c r="O25" s="4" t="s">
        <v>74</v>
      </c>
      <c r="P25" s="4" t="s">
        <v>32</v>
      </c>
      <c r="Q25" s="4">
        <v>0</v>
      </c>
      <c r="R25" s="6">
        <v>44565</v>
      </c>
      <c r="S25" s="5">
        <v>44584</v>
      </c>
      <c r="T25" s="4" t="s">
        <v>33</v>
      </c>
      <c r="U25" s="4">
        <v>-294.44</v>
      </c>
      <c r="V25" s="4">
        <v>0</v>
      </c>
      <c r="W25" s="4">
        <v>0</v>
      </c>
      <c r="X25" s="4">
        <v>2371652</v>
      </c>
      <c r="Y25" s="4">
        <v>104164890744</v>
      </c>
    </row>
    <row r="26" s="4" customFormat="1" spans="1:24">
      <c r="A26" s="4">
        <v>17132442837</v>
      </c>
      <c r="B26" s="4" t="s">
        <v>25</v>
      </c>
      <c r="C26" s="4" t="s">
        <v>26</v>
      </c>
      <c r="D26" s="4" t="s">
        <v>51</v>
      </c>
      <c r="E26" s="4" t="s">
        <v>91</v>
      </c>
      <c r="F26" s="5">
        <v>44568</v>
      </c>
      <c r="G26" s="5">
        <v>44569</v>
      </c>
      <c r="H26" s="4">
        <v>1</v>
      </c>
      <c r="I26" s="4">
        <v>1</v>
      </c>
      <c r="J26" s="4">
        <v>1</v>
      </c>
      <c r="K26" s="4" t="s">
        <v>29</v>
      </c>
      <c r="L26" s="4">
        <v>398.95</v>
      </c>
      <c r="M26" s="4">
        <v>398.95</v>
      </c>
      <c r="N26" s="4" t="s">
        <v>92</v>
      </c>
      <c r="O26" s="4" t="s">
        <v>74</v>
      </c>
      <c r="P26" s="4" t="s">
        <v>32</v>
      </c>
      <c r="Q26" s="4">
        <v>0</v>
      </c>
      <c r="R26" s="6">
        <v>44568</v>
      </c>
      <c r="S26" s="5">
        <v>44584</v>
      </c>
      <c r="T26" s="4" t="s">
        <v>33</v>
      </c>
      <c r="U26" s="4">
        <v>398.95</v>
      </c>
      <c r="V26" s="4">
        <v>0</v>
      </c>
      <c r="W26" s="4">
        <v>0</v>
      </c>
      <c r="X26" s="4">
        <v>2377198</v>
      </c>
    </row>
    <row r="27" s="4" customFormat="1" spans="1:24">
      <c r="A27" s="4">
        <v>17133803306</v>
      </c>
      <c r="B27" s="4" t="s">
        <v>25</v>
      </c>
      <c r="C27" s="4" t="s">
        <v>26</v>
      </c>
      <c r="D27" s="4" t="s">
        <v>88</v>
      </c>
      <c r="E27" s="4" t="s">
        <v>93</v>
      </c>
      <c r="F27" s="5">
        <v>44568</v>
      </c>
      <c r="G27" s="5">
        <v>44569</v>
      </c>
      <c r="H27" s="4">
        <v>1</v>
      </c>
      <c r="I27" s="4">
        <v>1</v>
      </c>
      <c r="J27" s="4">
        <v>1</v>
      </c>
      <c r="K27" s="4" t="s">
        <v>29</v>
      </c>
      <c r="L27" s="4">
        <v>510.05</v>
      </c>
      <c r="M27" s="4">
        <v>510.05</v>
      </c>
      <c r="N27" s="4" t="s">
        <v>94</v>
      </c>
      <c r="O27" s="4" t="s">
        <v>74</v>
      </c>
      <c r="P27" s="4" t="s">
        <v>32</v>
      </c>
      <c r="Q27" s="4">
        <v>0</v>
      </c>
      <c r="R27" s="6">
        <v>44568</v>
      </c>
      <c r="S27" s="5">
        <v>44584</v>
      </c>
      <c r="T27" s="4" t="s">
        <v>33</v>
      </c>
      <c r="U27" s="4">
        <v>510.05</v>
      </c>
      <c r="V27" s="4">
        <v>0</v>
      </c>
      <c r="W27" s="4">
        <v>0</v>
      </c>
      <c r="X27" s="4">
        <v>2377834</v>
      </c>
    </row>
    <row r="28" s="4" customFormat="1" spans="1:25">
      <c r="A28" s="4">
        <v>17133844687</v>
      </c>
      <c r="B28" s="4" t="s">
        <v>25</v>
      </c>
      <c r="C28" s="4" t="s">
        <v>26</v>
      </c>
      <c r="D28" s="4" t="s">
        <v>42</v>
      </c>
      <c r="E28" s="4" t="s">
        <v>95</v>
      </c>
      <c r="F28" s="5">
        <v>44568</v>
      </c>
      <c r="G28" s="5">
        <v>44569</v>
      </c>
      <c r="H28" s="4">
        <v>1</v>
      </c>
      <c r="I28" s="4">
        <v>1</v>
      </c>
      <c r="J28" s="4">
        <v>1</v>
      </c>
      <c r="K28" s="4" t="s">
        <v>29</v>
      </c>
      <c r="L28" s="4">
        <v>260.01</v>
      </c>
      <c r="M28" s="4">
        <v>260.01</v>
      </c>
      <c r="N28" s="4" t="s">
        <v>96</v>
      </c>
      <c r="O28" s="4" t="s">
        <v>74</v>
      </c>
      <c r="P28" s="4" t="s">
        <v>32</v>
      </c>
      <c r="Q28" s="4">
        <v>0</v>
      </c>
      <c r="R28" s="6">
        <v>44568</v>
      </c>
      <c r="S28" s="5">
        <v>44584</v>
      </c>
      <c r="T28" s="4" t="s">
        <v>33</v>
      </c>
      <c r="U28" s="4">
        <v>260.01</v>
      </c>
      <c r="V28" s="4">
        <v>0</v>
      </c>
      <c r="W28" s="4">
        <v>0</v>
      </c>
      <c r="X28" s="4">
        <v>2377860</v>
      </c>
      <c r="Y28" s="4">
        <v>104173525784</v>
      </c>
    </row>
    <row r="29" s="4" customFormat="1" spans="1:24">
      <c r="A29" s="4">
        <v>17137232319</v>
      </c>
      <c r="B29" s="4" t="s">
        <v>25</v>
      </c>
      <c r="C29" s="4" t="s">
        <v>26</v>
      </c>
      <c r="D29" s="4" t="s">
        <v>97</v>
      </c>
      <c r="E29" s="4" t="s">
        <v>98</v>
      </c>
      <c r="F29" s="5">
        <v>44568</v>
      </c>
      <c r="G29" s="5">
        <v>44569</v>
      </c>
      <c r="H29" s="4">
        <v>1</v>
      </c>
      <c r="I29" s="4">
        <v>1</v>
      </c>
      <c r="J29" s="4">
        <v>1</v>
      </c>
      <c r="K29" s="4" t="s">
        <v>29</v>
      </c>
      <c r="L29" s="4">
        <v>303.82</v>
      </c>
      <c r="M29" s="4">
        <v>303.82</v>
      </c>
      <c r="N29" s="4" t="s">
        <v>99</v>
      </c>
      <c r="O29" s="4" t="s">
        <v>74</v>
      </c>
      <c r="P29" s="4" t="s">
        <v>32</v>
      </c>
      <c r="Q29" s="4">
        <v>0</v>
      </c>
      <c r="R29" s="6">
        <v>44568</v>
      </c>
      <c r="S29" s="5">
        <v>44584</v>
      </c>
      <c r="T29" s="4" t="s">
        <v>33</v>
      </c>
      <c r="U29" s="4">
        <v>303.82</v>
      </c>
      <c r="V29" s="4">
        <v>0</v>
      </c>
      <c r="W29" s="4">
        <v>0</v>
      </c>
      <c r="X29" s="4">
        <v>2378262</v>
      </c>
    </row>
    <row r="30" s="4" customFormat="1" spans="1:24">
      <c r="A30" s="4">
        <v>17112994149</v>
      </c>
      <c r="B30" s="4" t="s">
        <v>25</v>
      </c>
      <c r="C30" s="4" t="s">
        <v>26</v>
      </c>
      <c r="D30" s="4" t="s">
        <v>45</v>
      </c>
      <c r="E30" s="4" t="s">
        <v>46</v>
      </c>
      <c r="F30" s="5">
        <v>44566</v>
      </c>
      <c r="G30" s="5">
        <v>44570</v>
      </c>
      <c r="H30" s="4">
        <v>1</v>
      </c>
      <c r="I30" s="4">
        <v>4</v>
      </c>
      <c r="J30" s="4">
        <v>4</v>
      </c>
      <c r="K30" s="4" t="s">
        <v>29</v>
      </c>
      <c r="L30" s="4">
        <v>981.72</v>
      </c>
      <c r="M30" s="4">
        <v>981.72</v>
      </c>
      <c r="N30" s="4" t="s">
        <v>100</v>
      </c>
      <c r="O30" s="4" t="s">
        <v>101</v>
      </c>
      <c r="P30" s="4" t="s">
        <v>32</v>
      </c>
      <c r="Q30" s="4">
        <v>0</v>
      </c>
      <c r="R30" s="6">
        <v>44565</v>
      </c>
      <c r="S30" s="5">
        <v>44585</v>
      </c>
      <c r="T30" s="4" t="s">
        <v>33</v>
      </c>
      <c r="U30" s="4">
        <v>981.72</v>
      </c>
      <c r="V30" s="4">
        <v>0</v>
      </c>
      <c r="W30" s="4">
        <v>0</v>
      </c>
      <c r="X30" s="4">
        <v>2371350</v>
      </c>
    </row>
    <row r="31" s="4" customFormat="1" spans="1:23">
      <c r="A31" s="4">
        <v>17119367135</v>
      </c>
      <c r="B31" s="4" t="s">
        <v>25</v>
      </c>
      <c r="C31" s="4" t="s">
        <v>26</v>
      </c>
      <c r="D31" s="4" t="s">
        <v>88</v>
      </c>
      <c r="E31" s="4" t="s">
        <v>89</v>
      </c>
      <c r="F31" s="5">
        <v>44569</v>
      </c>
      <c r="G31" s="5">
        <v>44570</v>
      </c>
      <c r="H31" s="4">
        <v>1</v>
      </c>
      <c r="I31" s="4">
        <v>1</v>
      </c>
      <c r="J31" s="4">
        <v>1</v>
      </c>
      <c r="K31" s="4" t="s">
        <v>29</v>
      </c>
      <c r="L31" s="4">
        <v>583.78</v>
      </c>
      <c r="M31" s="4">
        <v>583.78</v>
      </c>
      <c r="N31" s="4" t="s">
        <v>102</v>
      </c>
      <c r="O31" s="4" t="s">
        <v>101</v>
      </c>
      <c r="P31" s="4" t="s">
        <v>32</v>
      </c>
      <c r="Q31" s="4">
        <v>0</v>
      </c>
      <c r="R31" s="6">
        <v>44566</v>
      </c>
      <c r="S31" s="5">
        <v>44585</v>
      </c>
      <c r="T31" s="4" t="s">
        <v>33</v>
      </c>
      <c r="U31" s="4">
        <v>583.78</v>
      </c>
      <c r="V31" s="4">
        <v>0</v>
      </c>
      <c r="W31" s="4">
        <v>0</v>
      </c>
    </row>
    <row r="32" s="4" customFormat="1" spans="1:24">
      <c r="A32" s="4">
        <v>17127219866</v>
      </c>
      <c r="B32" s="4" t="s">
        <v>25</v>
      </c>
      <c r="C32" s="4" t="s">
        <v>26</v>
      </c>
      <c r="D32" s="4" t="s">
        <v>57</v>
      </c>
      <c r="E32" s="4" t="s">
        <v>103</v>
      </c>
      <c r="F32" s="5">
        <v>44569</v>
      </c>
      <c r="G32" s="5">
        <v>44570</v>
      </c>
      <c r="H32" s="4">
        <v>1</v>
      </c>
      <c r="I32" s="4">
        <v>1</v>
      </c>
      <c r="J32" s="4">
        <v>1</v>
      </c>
      <c r="K32" s="4" t="s">
        <v>29</v>
      </c>
      <c r="L32" s="4">
        <v>412</v>
      </c>
      <c r="M32" s="4">
        <v>412</v>
      </c>
      <c r="N32" s="4" t="s">
        <v>104</v>
      </c>
      <c r="O32" s="4" t="s">
        <v>101</v>
      </c>
      <c r="P32" s="4" t="s">
        <v>32</v>
      </c>
      <c r="Q32" s="4">
        <v>0</v>
      </c>
      <c r="R32" s="6">
        <v>44567</v>
      </c>
      <c r="S32" s="5">
        <v>44585</v>
      </c>
      <c r="T32" s="4" t="s">
        <v>33</v>
      </c>
      <c r="U32" s="4">
        <v>412</v>
      </c>
      <c r="V32" s="4">
        <v>0</v>
      </c>
      <c r="W32" s="4">
        <v>0</v>
      </c>
      <c r="X32" s="4">
        <v>2376054</v>
      </c>
    </row>
    <row r="33" s="4" customFormat="1" spans="1:23">
      <c r="A33" s="4">
        <v>17129796904</v>
      </c>
      <c r="B33" s="4" t="s">
        <v>25</v>
      </c>
      <c r="C33" s="4" t="s">
        <v>26</v>
      </c>
      <c r="D33" s="4" t="s">
        <v>57</v>
      </c>
      <c r="E33" s="4" t="s">
        <v>103</v>
      </c>
      <c r="F33" s="5">
        <v>44569</v>
      </c>
      <c r="G33" s="5">
        <v>44570</v>
      </c>
      <c r="H33" s="4">
        <v>2</v>
      </c>
      <c r="I33" s="4">
        <v>1</v>
      </c>
      <c r="J33" s="4">
        <v>2</v>
      </c>
      <c r="K33" s="4" t="s">
        <v>29</v>
      </c>
      <c r="L33" s="4">
        <v>824</v>
      </c>
      <c r="M33" s="4">
        <v>824</v>
      </c>
      <c r="N33" s="4" t="s">
        <v>105</v>
      </c>
      <c r="O33" s="4" t="s">
        <v>101</v>
      </c>
      <c r="P33" s="4" t="s">
        <v>32</v>
      </c>
      <c r="Q33" s="4">
        <v>0</v>
      </c>
      <c r="R33" s="6">
        <v>44567</v>
      </c>
      <c r="S33" s="5">
        <v>44585</v>
      </c>
      <c r="T33" s="4" t="s">
        <v>33</v>
      </c>
      <c r="U33" s="4">
        <v>824</v>
      </c>
      <c r="V33" s="4">
        <v>0</v>
      </c>
      <c r="W33" s="4">
        <v>838</v>
      </c>
    </row>
    <row r="34" s="4" customFormat="1" spans="1:23">
      <c r="A34" s="4">
        <v>17131583215</v>
      </c>
      <c r="B34" s="4" t="s">
        <v>25</v>
      </c>
      <c r="C34" s="4" t="s">
        <v>26</v>
      </c>
      <c r="D34" s="4" t="s">
        <v>66</v>
      </c>
      <c r="E34" s="4" t="s">
        <v>67</v>
      </c>
      <c r="F34" s="5">
        <v>44569</v>
      </c>
      <c r="G34" s="5">
        <v>44570</v>
      </c>
      <c r="H34" s="4">
        <v>1</v>
      </c>
      <c r="I34" s="4">
        <v>1</v>
      </c>
      <c r="J34" s="4">
        <v>1</v>
      </c>
      <c r="K34" s="4" t="s">
        <v>29</v>
      </c>
      <c r="L34" s="4">
        <v>190</v>
      </c>
      <c r="M34" s="4">
        <v>190</v>
      </c>
      <c r="N34" s="4" t="s">
        <v>106</v>
      </c>
      <c r="O34" s="4" t="s">
        <v>101</v>
      </c>
      <c r="P34" s="4" t="s">
        <v>32</v>
      </c>
      <c r="Q34" s="4">
        <v>0</v>
      </c>
      <c r="R34" s="6">
        <v>44568</v>
      </c>
      <c r="S34" s="5">
        <v>44585</v>
      </c>
      <c r="T34" s="4" t="s">
        <v>33</v>
      </c>
      <c r="U34" s="4">
        <v>190</v>
      </c>
      <c r="V34" s="4">
        <v>0</v>
      </c>
      <c r="W34" s="4">
        <v>0</v>
      </c>
    </row>
    <row r="35" s="4" customFormat="1" spans="1:23">
      <c r="A35" s="4">
        <v>17131583215</v>
      </c>
      <c r="B35" s="4" t="s">
        <v>25</v>
      </c>
      <c r="C35" s="4" t="s">
        <v>87</v>
      </c>
      <c r="D35" s="4" t="s">
        <v>66</v>
      </c>
      <c r="E35" s="4" t="s">
        <v>67</v>
      </c>
      <c r="F35" s="5">
        <v>44569</v>
      </c>
      <c r="G35" s="5">
        <v>44570</v>
      </c>
      <c r="H35" s="4">
        <v>1</v>
      </c>
      <c r="I35" s="4">
        <v>1</v>
      </c>
      <c r="J35" s="4">
        <v>1</v>
      </c>
      <c r="K35" s="4" t="s">
        <v>29</v>
      </c>
      <c r="L35" s="4">
        <v>-190</v>
      </c>
      <c r="M35" s="4">
        <v>-190</v>
      </c>
      <c r="N35" s="4" t="s">
        <v>106</v>
      </c>
      <c r="O35" s="4" t="s">
        <v>101</v>
      </c>
      <c r="P35" s="4" t="s">
        <v>32</v>
      </c>
      <c r="Q35" s="4">
        <v>0</v>
      </c>
      <c r="R35" s="6">
        <v>44568</v>
      </c>
      <c r="S35" s="5">
        <v>44585</v>
      </c>
      <c r="T35" s="4" t="s">
        <v>33</v>
      </c>
      <c r="U35" s="4">
        <v>-190</v>
      </c>
      <c r="V35" s="4">
        <v>0</v>
      </c>
      <c r="W35" s="4">
        <v>0</v>
      </c>
    </row>
    <row r="36" s="4" customFormat="1" spans="1:24">
      <c r="A36" s="4">
        <v>17112994149</v>
      </c>
      <c r="B36" s="4" t="s">
        <v>25</v>
      </c>
      <c r="C36" s="4" t="s">
        <v>107</v>
      </c>
      <c r="D36" s="4" t="s">
        <v>45</v>
      </c>
      <c r="E36" s="4" t="s">
        <v>46</v>
      </c>
      <c r="F36" s="5">
        <v>44566</v>
      </c>
      <c r="G36" s="5">
        <v>44570</v>
      </c>
      <c r="H36" s="4">
        <v>1</v>
      </c>
      <c r="I36" s="4">
        <v>4</v>
      </c>
      <c r="J36" s="4">
        <v>4</v>
      </c>
      <c r="K36" s="4" t="s">
        <v>29</v>
      </c>
      <c r="L36" s="4">
        <v>-245.43</v>
      </c>
      <c r="M36" s="4">
        <v>-245.43</v>
      </c>
      <c r="N36" s="4" t="s">
        <v>100</v>
      </c>
      <c r="O36" s="4" t="s">
        <v>101</v>
      </c>
      <c r="P36" s="4" t="s">
        <v>32</v>
      </c>
      <c r="Q36" s="4">
        <v>0</v>
      </c>
      <c r="R36" s="6">
        <v>44565</v>
      </c>
      <c r="S36" s="5">
        <v>44585</v>
      </c>
      <c r="T36" s="4" t="s">
        <v>33</v>
      </c>
      <c r="U36" s="4">
        <v>-245.43</v>
      </c>
      <c r="V36" s="4">
        <v>0</v>
      </c>
      <c r="W36" s="4">
        <v>0</v>
      </c>
      <c r="X36" s="4">
        <v>2371350</v>
      </c>
    </row>
    <row r="37" s="4" customFormat="1" spans="1:25">
      <c r="A37" s="4">
        <v>17138896358</v>
      </c>
      <c r="B37" s="4" t="s">
        <v>25</v>
      </c>
      <c r="C37" s="4" t="s">
        <v>26</v>
      </c>
      <c r="D37" s="4" t="s">
        <v>108</v>
      </c>
      <c r="E37" s="4" t="s">
        <v>109</v>
      </c>
      <c r="F37" s="5">
        <v>44569</v>
      </c>
      <c r="G37" s="5">
        <v>44570</v>
      </c>
      <c r="H37" s="4">
        <v>1</v>
      </c>
      <c r="I37" s="4">
        <v>1</v>
      </c>
      <c r="J37" s="4">
        <v>1</v>
      </c>
      <c r="K37" s="4" t="s">
        <v>29</v>
      </c>
      <c r="L37" s="4">
        <v>269.17</v>
      </c>
      <c r="M37" s="4">
        <v>269.17</v>
      </c>
      <c r="N37" s="4" t="s">
        <v>110</v>
      </c>
      <c r="O37" s="4" t="s">
        <v>101</v>
      </c>
      <c r="P37" s="4" t="s">
        <v>32</v>
      </c>
      <c r="Q37" s="4">
        <v>0</v>
      </c>
      <c r="R37" s="6">
        <v>44569</v>
      </c>
      <c r="S37" s="5">
        <v>44585</v>
      </c>
      <c r="T37" s="4" t="s">
        <v>33</v>
      </c>
      <c r="U37" s="4">
        <v>269.17</v>
      </c>
      <c r="V37" s="4">
        <v>0</v>
      </c>
      <c r="W37" s="4">
        <v>0</v>
      </c>
      <c r="X37" s="4">
        <v>2378833</v>
      </c>
      <c r="Y37" s="4">
        <v>663410</v>
      </c>
    </row>
    <row r="38" s="4" customFormat="1" spans="1:24">
      <c r="A38" s="4">
        <v>17139318363</v>
      </c>
      <c r="B38" s="4" t="s">
        <v>25</v>
      </c>
      <c r="C38" s="4" t="s">
        <v>26</v>
      </c>
      <c r="D38" s="4" t="s">
        <v>111</v>
      </c>
      <c r="E38" s="4" t="s">
        <v>112</v>
      </c>
      <c r="F38" s="5">
        <v>44569</v>
      </c>
      <c r="G38" s="5">
        <v>44570</v>
      </c>
      <c r="H38" s="4">
        <v>1</v>
      </c>
      <c r="I38" s="4">
        <v>1</v>
      </c>
      <c r="J38" s="4">
        <v>1</v>
      </c>
      <c r="K38" s="4" t="s">
        <v>29</v>
      </c>
      <c r="L38" s="4">
        <v>170</v>
      </c>
      <c r="M38" s="4">
        <v>170</v>
      </c>
      <c r="N38" s="4" t="s">
        <v>113</v>
      </c>
      <c r="O38" s="4" t="s">
        <v>101</v>
      </c>
      <c r="P38" s="4" t="s">
        <v>32</v>
      </c>
      <c r="Q38" s="4">
        <v>0</v>
      </c>
      <c r="R38" s="6">
        <v>44569</v>
      </c>
      <c r="S38" s="5">
        <v>44585</v>
      </c>
      <c r="T38" s="4" t="s">
        <v>33</v>
      </c>
      <c r="U38" s="4">
        <v>170</v>
      </c>
      <c r="V38" s="4">
        <v>0</v>
      </c>
      <c r="W38" s="4">
        <v>0</v>
      </c>
      <c r="X38" s="4">
        <v>2378970</v>
      </c>
    </row>
    <row r="39" s="4" customFormat="1" spans="1:24">
      <c r="A39" s="4">
        <v>17139667373</v>
      </c>
      <c r="B39" s="4" t="s">
        <v>25</v>
      </c>
      <c r="C39" s="4" t="s">
        <v>26</v>
      </c>
      <c r="D39" s="4" t="s">
        <v>114</v>
      </c>
      <c r="E39" s="4" t="s">
        <v>70</v>
      </c>
      <c r="F39" s="5">
        <v>44569</v>
      </c>
      <c r="G39" s="5">
        <v>44570</v>
      </c>
      <c r="H39" s="4">
        <v>1</v>
      </c>
      <c r="I39" s="4">
        <v>1</v>
      </c>
      <c r="J39" s="4">
        <v>1</v>
      </c>
      <c r="K39" s="4" t="s">
        <v>29</v>
      </c>
      <c r="L39" s="4">
        <v>223.21</v>
      </c>
      <c r="M39" s="4">
        <v>223.21</v>
      </c>
      <c r="N39" s="4" t="s">
        <v>115</v>
      </c>
      <c r="O39" s="4" t="s">
        <v>101</v>
      </c>
      <c r="P39" s="4" t="s">
        <v>32</v>
      </c>
      <c r="Q39" s="4">
        <v>0</v>
      </c>
      <c r="R39" s="6">
        <v>44569</v>
      </c>
      <c r="S39" s="5">
        <v>44585</v>
      </c>
      <c r="T39" s="4" t="s">
        <v>33</v>
      </c>
      <c r="U39" s="4">
        <v>223.21</v>
      </c>
      <c r="V39" s="4">
        <v>0</v>
      </c>
      <c r="W39" s="4">
        <v>0</v>
      </c>
      <c r="X39" s="4">
        <v>2379087</v>
      </c>
    </row>
    <row r="40" s="4" customFormat="1" spans="1:24">
      <c r="A40" s="4">
        <v>17140363508</v>
      </c>
      <c r="B40" s="4" t="s">
        <v>25</v>
      </c>
      <c r="C40" s="4" t="s">
        <v>26</v>
      </c>
      <c r="D40" s="4" t="s">
        <v>116</v>
      </c>
      <c r="E40" s="4" t="s">
        <v>117</v>
      </c>
      <c r="F40" s="5">
        <v>44569</v>
      </c>
      <c r="G40" s="5">
        <v>44570</v>
      </c>
      <c r="H40" s="4">
        <v>1</v>
      </c>
      <c r="I40" s="4">
        <v>1</v>
      </c>
      <c r="J40" s="4">
        <v>1</v>
      </c>
      <c r="K40" s="4" t="s">
        <v>29</v>
      </c>
      <c r="L40" s="4">
        <v>169.68</v>
      </c>
      <c r="M40" s="4">
        <v>169.68</v>
      </c>
      <c r="N40" s="4" t="s">
        <v>118</v>
      </c>
      <c r="O40" s="4" t="s">
        <v>101</v>
      </c>
      <c r="P40" s="4" t="s">
        <v>32</v>
      </c>
      <c r="Q40" s="4">
        <v>0</v>
      </c>
      <c r="R40" s="6">
        <v>44569</v>
      </c>
      <c r="S40" s="5">
        <v>44585</v>
      </c>
      <c r="T40" s="4" t="s">
        <v>33</v>
      </c>
      <c r="U40" s="4">
        <v>169.68</v>
      </c>
      <c r="V40" s="4">
        <v>0</v>
      </c>
      <c r="W40" s="4">
        <v>0</v>
      </c>
      <c r="X40" s="4">
        <v>2379427</v>
      </c>
    </row>
    <row r="41" s="4" customFormat="1" spans="1:23">
      <c r="A41" s="4">
        <v>17140448172</v>
      </c>
      <c r="B41" s="4" t="s">
        <v>25</v>
      </c>
      <c r="C41" s="4" t="s">
        <v>26</v>
      </c>
      <c r="D41" s="4" t="s">
        <v>119</v>
      </c>
      <c r="E41" s="4" t="s">
        <v>120</v>
      </c>
      <c r="F41" s="5">
        <v>44569</v>
      </c>
      <c r="G41" s="5">
        <v>44570</v>
      </c>
      <c r="H41" s="4">
        <v>1</v>
      </c>
      <c r="I41" s="4">
        <v>1</v>
      </c>
      <c r="J41" s="4">
        <v>1</v>
      </c>
      <c r="K41" s="4" t="s">
        <v>29</v>
      </c>
      <c r="L41" s="4">
        <v>140</v>
      </c>
      <c r="M41" s="4">
        <v>140</v>
      </c>
      <c r="N41" s="4" t="s">
        <v>121</v>
      </c>
      <c r="O41" s="4" t="s">
        <v>101</v>
      </c>
      <c r="P41" s="4" t="s">
        <v>32</v>
      </c>
      <c r="Q41" s="4">
        <v>0</v>
      </c>
      <c r="R41" s="6">
        <v>44569</v>
      </c>
      <c r="S41" s="5">
        <v>44585</v>
      </c>
      <c r="T41" s="4" t="s">
        <v>33</v>
      </c>
      <c r="U41" s="4">
        <v>140</v>
      </c>
      <c r="V41" s="4">
        <v>0</v>
      </c>
      <c r="W41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9"/>
  <sheetViews>
    <sheetView tabSelected="1" topLeftCell="A9" workbookViewId="0">
      <selection activeCell="A45" sqref="A45:F49"/>
    </sheetView>
  </sheetViews>
  <sheetFormatPr defaultColWidth="9" defaultRowHeight="13.5"/>
  <cols>
    <col min="1" max="1" width="12" style="4" customWidth="1"/>
    <col min="2" max="6" width="9.375" style="4"/>
    <col min="7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122</v>
      </c>
    </row>
    <row r="2" s="4" customFormat="1" spans="1:9">
      <c r="A2" s="4">
        <v>17106891397</v>
      </c>
      <c r="B2" s="5">
        <v>44567</v>
      </c>
      <c r="C2" s="5">
        <v>44568</v>
      </c>
      <c r="D2" s="4">
        <v>204</v>
      </c>
      <c r="E2" s="4" t="str">
        <f>VLOOKUP(A2,HOP!A:L,12,0)</f>
        <v>204.00</v>
      </c>
      <c r="F2" s="4" t="str">
        <f>VLOOKUP(A2,HOP!A:C,3,0)</f>
        <v>2369780</v>
      </c>
      <c r="G2" s="4">
        <f>D2-E2</f>
        <v>0</v>
      </c>
      <c r="H2" s="4" t="str">
        <f>$H$1&amp;F2</f>
        <v>，2369780</v>
      </c>
      <c r="I2" s="4" t="str">
        <f>VLOOKUP(A2,HOP!A:T,20,0)</f>
        <v>直采</v>
      </c>
    </row>
    <row r="3" s="4" customFormat="1" spans="1:9">
      <c r="A3" s="4">
        <v>17106920112</v>
      </c>
      <c r="B3" s="5">
        <v>44567</v>
      </c>
      <c r="C3" s="5">
        <v>44568</v>
      </c>
      <c r="D3" s="4">
        <v>204</v>
      </c>
      <c r="E3" s="4" t="str">
        <f>VLOOKUP(A3,HOP!A:L,12,0)</f>
        <v>204.00</v>
      </c>
      <c r="F3" s="4" t="str">
        <f>VLOOKUP(A3,HOP!A:C,3,0)</f>
        <v>2369789</v>
      </c>
      <c r="G3" s="4">
        <f t="shared" ref="G3:G37" si="0">D3-E3</f>
        <v>0</v>
      </c>
      <c r="H3" s="4" t="str">
        <f t="shared" ref="H3:H37" si="1">$H$1&amp;F3</f>
        <v>，2369789</v>
      </c>
      <c r="I3" s="4" t="str">
        <f>VLOOKUP(A3,HOP!A:T,20,0)</f>
        <v>直采</v>
      </c>
    </row>
    <row r="4" s="4" customFormat="1" spans="1:9">
      <c r="A4" s="4">
        <v>17108157185</v>
      </c>
      <c r="B4" s="5">
        <v>44566</v>
      </c>
      <c r="C4" s="5">
        <v>44568</v>
      </c>
      <c r="D4" s="4">
        <v>272.7</v>
      </c>
      <c r="E4" s="4" t="str">
        <f>VLOOKUP(A4,HOP!A:L,12,0)</f>
        <v>272.70</v>
      </c>
      <c r="F4" s="4" t="str">
        <f>VLOOKUP(A4,HOP!A:C,3,0)</f>
        <v>2370240</v>
      </c>
      <c r="G4" s="4">
        <f t="shared" si="0"/>
        <v>0</v>
      </c>
      <c r="H4" s="4" t="str">
        <f t="shared" si="1"/>
        <v>，2370240</v>
      </c>
      <c r="I4" s="4" t="str">
        <f>VLOOKUP(A4,HOP!A:T,20,0)</f>
        <v>直连</v>
      </c>
    </row>
    <row r="5" s="4" customFormat="1" spans="1:9">
      <c r="A5" s="4">
        <v>17118835224</v>
      </c>
      <c r="B5" s="5">
        <v>44567</v>
      </c>
      <c r="C5" s="5">
        <v>44568</v>
      </c>
      <c r="D5" s="4">
        <v>208</v>
      </c>
      <c r="E5" s="4" t="str">
        <f>VLOOKUP(A5,HOP!A:L,12,0)</f>
        <v>208.00</v>
      </c>
      <c r="F5" s="4" t="str">
        <f>VLOOKUP(A5,HOP!A:C,3,0)</f>
        <v>2373331</v>
      </c>
      <c r="G5" s="4">
        <f t="shared" si="0"/>
        <v>0</v>
      </c>
      <c r="H5" s="4" t="str">
        <f t="shared" si="1"/>
        <v>，2373331</v>
      </c>
      <c r="I5" s="4" t="str">
        <f>VLOOKUP(A5,HOP!A:T,20,0)</f>
        <v>直采</v>
      </c>
    </row>
    <row r="6" s="4" customFormat="1" spans="1:9">
      <c r="A6" s="4">
        <v>17118835203</v>
      </c>
      <c r="B6" s="5">
        <v>44567</v>
      </c>
      <c r="C6" s="5">
        <v>44568</v>
      </c>
      <c r="D6" s="4">
        <v>208</v>
      </c>
      <c r="E6" s="4" t="str">
        <f>VLOOKUP(A6,HOP!A:L,12,0)</f>
        <v>208.00</v>
      </c>
      <c r="F6" s="4" t="str">
        <f>VLOOKUP(A6,HOP!A:C,3,0)</f>
        <v>2373332</v>
      </c>
      <c r="G6" s="4">
        <f t="shared" si="0"/>
        <v>0</v>
      </c>
      <c r="H6" s="4" t="str">
        <f t="shared" si="1"/>
        <v>，2373332</v>
      </c>
      <c r="I6" s="4" t="str">
        <f>VLOOKUP(A6,HOP!A:T,20,0)</f>
        <v>直采</v>
      </c>
    </row>
    <row r="7" s="4" customFormat="1" spans="1:9">
      <c r="A7" s="4">
        <v>17120012319</v>
      </c>
      <c r="B7" s="5">
        <v>44566</v>
      </c>
      <c r="C7" s="5">
        <v>44568</v>
      </c>
      <c r="D7" s="4">
        <v>534.32</v>
      </c>
      <c r="E7" s="4" t="str">
        <f>VLOOKUP(A7,HOP!A:L,12,0)</f>
        <v>534.32</v>
      </c>
      <c r="F7" s="4" t="str">
        <f>VLOOKUP(A7,HOP!A:C,3,0)</f>
        <v>2373753</v>
      </c>
      <c r="G7" s="4">
        <f t="shared" si="0"/>
        <v>0</v>
      </c>
      <c r="H7" s="4" t="str">
        <f t="shared" si="1"/>
        <v>，2373753</v>
      </c>
      <c r="I7" s="4" t="str">
        <f>VLOOKUP(A7,HOP!A:T,20,0)</f>
        <v>直连</v>
      </c>
    </row>
    <row r="8" s="4" customFormat="1" spans="1:9">
      <c r="A8" s="4">
        <v>17120190865</v>
      </c>
      <c r="B8" s="5">
        <v>44567</v>
      </c>
      <c r="C8" s="5">
        <v>44568</v>
      </c>
      <c r="D8" s="4">
        <v>245.43</v>
      </c>
      <c r="E8" s="4" t="str">
        <f>VLOOKUP(A8,HOP!A:L,12,0)</f>
        <v>245.43</v>
      </c>
      <c r="F8" s="4" t="str">
        <f>VLOOKUP(A8,HOP!A:C,3,0)</f>
        <v>2373815</v>
      </c>
      <c r="G8" s="4">
        <f t="shared" si="0"/>
        <v>0</v>
      </c>
      <c r="H8" s="4" t="str">
        <f t="shared" si="1"/>
        <v>，2373815</v>
      </c>
      <c r="I8" s="4" t="str">
        <f>VLOOKUP(A8,HOP!A:T,20,0)</f>
        <v>直连</v>
      </c>
    </row>
    <row r="9" s="4" customFormat="1" spans="1:9">
      <c r="A9" s="4">
        <v>17125295595</v>
      </c>
      <c r="B9" s="5">
        <v>44567</v>
      </c>
      <c r="C9" s="5">
        <v>44568</v>
      </c>
      <c r="D9" s="4">
        <v>500</v>
      </c>
      <c r="E9" s="4" t="str">
        <f>VLOOKUP(A9,HOP!A:L,12,0)</f>
        <v>500.00</v>
      </c>
      <c r="F9" s="4" t="str">
        <f>VLOOKUP(A9,HOP!A:C,3,0)</f>
        <v>2375133</v>
      </c>
      <c r="G9" s="4">
        <f t="shared" si="0"/>
        <v>0</v>
      </c>
      <c r="H9" s="4" t="str">
        <f t="shared" si="1"/>
        <v>，2375133</v>
      </c>
      <c r="I9" s="4" t="str">
        <f>VLOOKUP(A9,HOP!A:T,20,0)</f>
        <v>直采</v>
      </c>
    </row>
    <row r="10" s="4" customFormat="1" spans="1:9">
      <c r="A10" s="4">
        <v>17125913887</v>
      </c>
      <c r="B10" s="5">
        <v>44567</v>
      </c>
      <c r="C10" s="5">
        <v>44568</v>
      </c>
      <c r="D10" s="4">
        <v>398.95</v>
      </c>
      <c r="E10" s="4" t="str">
        <f>VLOOKUP(A10,HOP!A:L,12,0)</f>
        <v>398.95</v>
      </c>
      <c r="F10" s="4" t="str">
        <f>VLOOKUP(A10,HOP!A:C,3,0)</f>
        <v>2375401</v>
      </c>
      <c r="G10" s="4">
        <f t="shared" si="0"/>
        <v>0</v>
      </c>
      <c r="H10" s="4" t="str">
        <f t="shared" si="1"/>
        <v>，2375401</v>
      </c>
      <c r="I10" s="4" t="str">
        <f>VLOOKUP(A10,HOP!A:T,20,0)</f>
        <v>直连</v>
      </c>
    </row>
    <row r="11" s="4" customFormat="1" spans="1:9">
      <c r="A11" s="4">
        <v>17125973202</v>
      </c>
      <c r="B11" s="5">
        <v>44567</v>
      </c>
      <c r="C11" s="5">
        <v>44568</v>
      </c>
      <c r="D11" s="4">
        <v>372.23</v>
      </c>
      <c r="E11" s="4" t="str">
        <f>VLOOKUP(A11,HOP!A:L,12,0)</f>
        <v>372.23</v>
      </c>
      <c r="F11" s="4" t="str">
        <f>VLOOKUP(A11,HOP!A:C,3,0)</f>
        <v>2375428</v>
      </c>
      <c r="G11" s="4">
        <f t="shared" si="0"/>
        <v>0</v>
      </c>
      <c r="H11" s="4" t="str">
        <f t="shared" si="1"/>
        <v>，2375428</v>
      </c>
      <c r="I11" s="4" t="str">
        <f>VLOOKUP(A11,HOP!A:T,20,0)</f>
        <v>直采</v>
      </c>
    </row>
    <row r="12" s="4" customFormat="1" spans="1:9">
      <c r="A12" s="4">
        <v>17126971846</v>
      </c>
      <c r="B12" s="5">
        <v>44567</v>
      </c>
      <c r="C12" s="5">
        <v>44568</v>
      </c>
      <c r="D12" s="4">
        <v>239</v>
      </c>
      <c r="E12" s="4" t="str">
        <f>VLOOKUP(A12,HOP!A:L,12,0)</f>
        <v>239.00</v>
      </c>
      <c r="F12" s="4" t="str">
        <f>VLOOKUP(A12,HOP!A:C,3,0)</f>
        <v>2375878</v>
      </c>
      <c r="G12" s="4">
        <f t="shared" si="0"/>
        <v>0</v>
      </c>
      <c r="H12" s="4" t="str">
        <f t="shared" si="1"/>
        <v>，2375878</v>
      </c>
      <c r="I12" s="4" t="str">
        <f>VLOOKUP(A12,HOP!A:T,20,0)</f>
        <v>直采</v>
      </c>
    </row>
    <row r="13" s="4" customFormat="1" spans="1:9">
      <c r="A13" s="4">
        <v>17127143192</v>
      </c>
      <c r="B13" s="5">
        <v>44567</v>
      </c>
      <c r="C13" s="5">
        <v>44568</v>
      </c>
      <c r="D13" s="4">
        <v>229.27</v>
      </c>
      <c r="E13" s="4" t="str">
        <f>VLOOKUP(A13,HOP!A:L,12,0)</f>
        <v>229.27</v>
      </c>
      <c r="F13" s="4" t="str">
        <f>VLOOKUP(A13,HOP!A:C,3,0)</f>
        <v>2376000</v>
      </c>
      <c r="G13" s="4">
        <f t="shared" si="0"/>
        <v>0</v>
      </c>
      <c r="H13" s="4" t="str">
        <f t="shared" si="1"/>
        <v>，2376000</v>
      </c>
      <c r="I13" s="4" t="str">
        <f>VLOOKUP(A13,HOP!A:T,20,0)</f>
        <v>直连</v>
      </c>
    </row>
    <row r="14" s="4" customFormat="1" spans="1:9">
      <c r="A14" s="4">
        <v>17129883593</v>
      </c>
      <c r="B14" s="5">
        <v>44567</v>
      </c>
      <c r="C14" s="5">
        <v>44568</v>
      </c>
      <c r="D14" s="4">
        <v>372.23</v>
      </c>
      <c r="E14" s="4" t="str">
        <f>VLOOKUP(A14,HOP!A:L,12,0)</f>
        <v>372.23</v>
      </c>
      <c r="F14" s="4" t="str">
        <f>VLOOKUP(A14,HOP!A:C,3,0)</f>
        <v>2376351</v>
      </c>
      <c r="G14" s="4">
        <f t="shared" si="0"/>
        <v>0</v>
      </c>
      <c r="H14" s="4" t="str">
        <f t="shared" si="1"/>
        <v>，2376351</v>
      </c>
      <c r="I14" s="4" t="str">
        <f>VLOOKUP(A14,HOP!A:T,20,0)</f>
        <v>直采</v>
      </c>
    </row>
    <row r="15" s="4" customFormat="1" spans="1:9">
      <c r="A15" s="4">
        <v>17130452088</v>
      </c>
      <c r="B15" s="5">
        <v>44567</v>
      </c>
      <c r="C15" s="5">
        <v>44568</v>
      </c>
      <c r="D15" s="4">
        <v>372.23</v>
      </c>
      <c r="E15" s="4" t="str">
        <f>VLOOKUP(A15,HOP!A:L,12,0)</f>
        <v>372.23</v>
      </c>
      <c r="F15" s="4" t="str">
        <f>VLOOKUP(A15,HOP!A:C,3,0)</f>
        <v>2376516</v>
      </c>
      <c r="G15" s="4">
        <f t="shared" si="0"/>
        <v>0</v>
      </c>
      <c r="H15" s="4" t="str">
        <f t="shared" si="1"/>
        <v>，2376516</v>
      </c>
      <c r="I15" s="4" t="str">
        <f>VLOOKUP(A15,HOP!A:T,20,0)</f>
        <v>直采</v>
      </c>
    </row>
    <row r="16" s="4" customFormat="1" spans="1:9">
      <c r="A16" s="4">
        <v>17130459076</v>
      </c>
      <c r="B16" s="5">
        <v>44567</v>
      </c>
      <c r="C16" s="5">
        <v>44568</v>
      </c>
      <c r="D16" s="4">
        <v>190</v>
      </c>
      <c r="E16" s="4" t="str">
        <f>VLOOKUP(A16,HOP!A:L,12,0)</f>
        <v>190.00</v>
      </c>
      <c r="F16" s="4" t="str">
        <f>VLOOKUP(A16,HOP!A:C,3,0)</f>
        <v>2376518</v>
      </c>
      <c r="G16" s="4">
        <f t="shared" si="0"/>
        <v>0</v>
      </c>
      <c r="H16" s="4" t="str">
        <f t="shared" si="1"/>
        <v>，2376518</v>
      </c>
      <c r="I16" s="4" t="str">
        <f>VLOOKUP(A16,HOP!A:T,20,0)</f>
        <v>直采</v>
      </c>
    </row>
    <row r="17" s="4" customFormat="1" spans="1:9">
      <c r="A17" s="4">
        <v>17130796076</v>
      </c>
      <c r="B17" s="5">
        <v>44567</v>
      </c>
      <c r="C17" s="5">
        <v>44568</v>
      </c>
      <c r="D17" s="4">
        <v>290.77</v>
      </c>
      <c r="E17" s="4" t="str">
        <f>VLOOKUP(A17,HOP!A:L,12,0)</f>
        <v>290.77</v>
      </c>
      <c r="F17" s="4" t="str">
        <f>VLOOKUP(A17,HOP!A:C,3,0)</f>
        <v>2376651</v>
      </c>
      <c r="G17" s="4">
        <f t="shared" si="0"/>
        <v>0</v>
      </c>
      <c r="H17" s="4" t="str">
        <f t="shared" si="1"/>
        <v>，2376651</v>
      </c>
      <c r="I17" s="4" t="str">
        <f>VLOOKUP(A17,HOP!A:T,20,0)</f>
        <v>直连</v>
      </c>
    </row>
    <row r="18" s="4" customFormat="1" spans="1:9">
      <c r="A18" s="4">
        <v>17113669129</v>
      </c>
      <c r="B18" s="5">
        <v>44568</v>
      </c>
      <c r="C18" s="5">
        <v>44569</v>
      </c>
      <c r="D18" s="4">
        <v>208</v>
      </c>
      <c r="E18" s="4" t="str">
        <f>VLOOKUP(A18,HOP!A:L,12,0)</f>
        <v>208.00</v>
      </c>
      <c r="F18" s="4" t="str">
        <f>VLOOKUP(A18,HOP!A:C,3,0)</f>
        <v>2371572</v>
      </c>
      <c r="G18" s="4">
        <f t="shared" si="0"/>
        <v>0</v>
      </c>
      <c r="H18" s="4" t="str">
        <f t="shared" si="1"/>
        <v>，2371572</v>
      </c>
      <c r="I18" s="4" t="str">
        <f>VLOOKUP(A18,HOP!A:T,20,0)</f>
        <v>直采</v>
      </c>
    </row>
    <row r="19" s="4" customFormat="1" hidden="1" spans="1:9">
      <c r="A19" s="4">
        <v>17113942898</v>
      </c>
      <c r="B19" s="5">
        <v>44568</v>
      </c>
      <c r="C19" s="5">
        <v>44569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VLOOKUP(A19,HOP!A:T,20,0)</f>
        <v>#N/A</v>
      </c>
    </row>
    <row r="20" s="4" customFormat="1" hidden="1" spans="1:9">
      <c r="A20" s="4">
        <v>17119471903</v>
      </c>
      <c r="B20" s="5">
        <v>44567</v>
      </c>
      <c r="C20" s="5">
        <v>44569</v>
      </c>
      <c r="D20" s="4">
        <v>0</v>
      </c>
      <c r="E20" s="4" t="str">
        <f>VLOOKUP(A20,HOP!A:L,12,0)</f>
        <v>0.00</v>
      </c>
      <c r="F20" s="4" t="str">
        <f>VLOOKUP(A20,HOP!A:C,3,0)</f>
        <v>2373561</v>
      </c>
      <c r="G20" s="4">
        <f t="shared" si="0"/>
        <v>0</v>
      </c>
      <c r="H20" s="4" t="str">
        <f t="shared" si="1"/>
        <v>，2373561</v>
      </c>
      <c r="I20" s="4" t="str">
        <f>VLOOKUP(A20,HOP!A:T,20,0)</f>
        <v>直采</v>
      </c>
    </row>
    <row r="21" s="4" customFormat="1" spans="1:9">
      <c r="A21" s="4">
        <v>17124200921</v>
      </c>
      <c r="B21" s="5">
        <v>44568</v>
      </c>
      <c r="C21" s="5">
        <v>44569</v>
      </c>
      <c r="D21" s="4">
        <v>148.94</v>
      </c>
      <c r="E21" s="4" t="str">
        <f>VLOOKUP(A21,HOP!A:L,12,0)</f>
        <v>148.94</v>
      </c>
      <c r="F21" s="4" t="str">
        <f>VLOOKUP(A21,HOP!A:C,3,0)</f>
        <v>2374672</v>
      </c>
      <c r="G21" s="4">
        <f t="shared" si="0"/>
        <v>0</v>
      </c>
      <c r="H21" s="4" t="str">
        <f t="shared" si="1"/>
        <v>，2374672</v>
      </c>
      <c r="I21" s="4" t="str">
        <f>VLOOKUP(A21,HOP!A:T,20,0)</f>
        <v>直连</v>
      </c>
    </row>
    <row r="22" s="4" customFormat="1" spans="1:9">
      <c r="A22" s="4">
        <v>17124413070</v>
      </c>
      <c r="B22" s="5">
        <v>44568</v>
      </c>
      <c r="C22" s="5">
        <v>44569</v>
      </c>
      <c r="D22" s="4">
        <v>620</v>
      </c>
      <c r="E22" s="4" t="str">
        <f>VLOOKUP(A22,HOP!A:L,12,0)</f>
        <v>620.00</v>
      </c>
      <c r="F22" s="4" t="str">
        <f>VLOOKUP(A22,HOP!A:C,3,0)</f>
        <v>2374761</v>
      </c>
      <c r="G22" s="4">
        <f t="shared" si="0"/>
        <v>0</v>
      </c>
      <c r="H22" s="4" t="str">
        <f t="shared" si="1"/>
        <v>，2374761</v>
      </c>
      <c r="I22" s="4" t="str">
        <f>VLOOKUP(A22,HOP!A:T,20,0)</f>
        <v>直采</v>
      </c>
    </row>
    <row r="23" s="4" customFormat="1" spans="1:9">
      <c r="A23" s="4">
        <v>17130924963</v>
      </c>
      <c r="B23" s="5">
        <v>44568</v>
      </c>
      <c r="C23" s="5">
        <v>44569</v>
      </c>
      <c r="D23" s="4">
        <v>473.69</v>
      </c>
      <c r="E23" s="4" t="str">
        <f>VLOOKUP(A23,HOP!A:L,12,0)</f>
        <v>473.69</v>
      </c>
      <c r="F23" s="4" t="str">
        <f>VLOOKUP(A23,HOP!A:C,3,0)</f>
        <v>2376670</v>
      </c>
      <c r="G23" s="4">
        <f t="shared" si="0"/>
        <v>0</v>
      </c>
      <c r="H23" s="4" t="str">
        <f t="shared" si="1"/>
        <v>，2376670</v>
      </c>
      <c r="I23" s="4" t="str">
        <f>VLOOKUP(A23,HOP!A:T,20,0)</f>
        <v>直连</v>
      </c>
    </row>
    <row r="24" s="4" customFormat="1" spans="1:9">
      <c r="A24" s="4">
        <v>17132442837</v>
      </c>
      <c r="B24" s="5">
        <v>44568</v>
      </c>
      <c r="C24" s="5">
        <v>44569</v>
      </c>
      <c r="D24" s="4">
        <v>398.95</v>
      </c>
      <c r="E24" s="4" t="str">
        <f>VLOOKUP(A24,HOP!A:L,12,0)</f>
        <v>398.95</v>
      </c>
      <c r="F24" s="4" t="str">
        <f>VLOOKUP(A24,HOP!A:C,3,0)</f>
        <v>2377198</v>
      </c>
      <c r="G24" s="4">
        <f t="shared" si="0"/>
        <v>0</v>
      </c>
      <c r="H24" s="4" t="str">
        <f t="shared" si="1"/>
        <v>，2377198</v>
      </c>
      <c r="I24" s="4" t="str">
        <f>VLOOKUP(A24,HOP!A:T,20,0)</f>
        <v>直连</v>
      </c>
    </row>
    <row r="25" s="4" customFormat="1" spans="1:9">
      <c r="A25" s="4">
        <v>17133803306</v>
      </c>
      <c r="B25" s="5">
        <v>44568</v>
      </c>
      <c r="C25" s="5">
        <v>44569</v>
      </c>
      <c r="D25" s="4">
        <v>510.05</v>
      </c>
      <c r="E25" s="4" t="str">
        <f>VLOOKUP(A25,HOP!A:L,12,0)</f>
        <v>510.05</v>
      </c>
      <c r="F25" s="4" t="str">
        <f>VLOOKUP(A25,HOP!A:C,3,0)</f>
        <v>2377834</v>
      </c>
      <c r="G25" s="4">
        <f t="shared" si="0"/>
        <v>0</v>
      </c>
      <c r="H25" s="4" t="str">
        <f t="shared" si="1"/>
        <v>，2377834</v>
      </c>
      <c r="I25" s="4" t="str">
        <f>VLOOKUP(A25,HOP!A:T,20,0)</f>
        <v>直连</v>
      </c>
    </row>
    <row r="26" s="4" customFormat="1" spans="1:9">
      <c r="A26" s="4">
        <v>17133844687</v>
      </c>
      <c r="B26" s="5">
        <v>44568</v>
      </c>
      <c r="C26" s="5">
        <v>44569</v>
      </c>
      <c r="D26" s="4">
        <v>260.01</v>
      </c>
      <c r="E26" s="4" t="str">
        <f>VLOOKUP(A26,HOP!A:L,12,0)</f>
        <v>260.01</v>
      </c>
      <c r="F26" s="4" t="str">
        <f>VLOOKUP(A26,HOP!A:C,3,0)</f>
        <v>2377860</v>
      </c>
      <c r="G26" s="4">
        <f t="shared" si="0"/>
        <v>0</v>
      </c>
      <c r="H26" s="4" t="str">
        <f t="shared" si="1"/>
        <v>，2377860</v>
      </c>
      <c r="I26" s="4" t="str">
        <f>VLOOKUP(A26,HOP!A:T,20,0)</f>
        <v>直连</v>
      </c>
    </row>
    <row r="27" s="4" customFormat="1" spans="1:9">
      <c r="A27" s="4">
        <v>17137232319</v>
      </c>
      <c r="B27" s="5">
        <v>44568</v>
      </c>
      <c r="C27" s="5">
        <v>44569</v>
      </c>
      <c r="D27" s="4">
        <v>303.82</v>
      </c>
      <c r="E27" s="4" t="str">
        <f>VLOOKUP(A27,HOP!A:L,12,0)</f>
        <v>303.82</v>
      </c>
      <c r="F27" s="4" t="str">
        <f>VLOOKUP(A27,HOP!A:C,3,0)</f>
        <v>2378262</v>
      </c>
      <c r="G27" s="4">
        <f t="shared" si="0"/>
        <v>0</v>
      </c>
      <c r="H27" s="4" t="str">
        <f t="shared" si="1"/>
        <v>，2378262</v>
      </c>
      <c r="I27" s="4" t="str">
        <f>VLOOKUP(A27,HOP!A:T,20,0)</f>
        <v>直连</v>
      </c>
    </row>
    <row r="28" s="4" customFormat="1" spans="1:9">
      <c r="A28" s="4">
        <v>17112994149</v>
      </c>
      <c r="B28" s="5">
        <v>44566</v>
      </c>
      <c r="C28" s="5">
        <v>44570</v>
      </c>
      <c r="D28" s="4">
        <v>736.29</v>
      </c>
      <c r="E28" s="4" t="str">
        <f>VLOOKUP(A28,HOP!A:L,12,0)</f>
        <v>736.29</v>
      </c>
      <c r="F28" s="4" t="str">
        <f>VLOOKUP(A28,HOP!A:C,3,0)</f>
        <v>2371350</v>
      </c>
      <c r="G28" s="4">
        <f t="shared" si="0"/>
        <v>0</v>
      </c>
      <c r="H28" s="4" t="str">
        <f t="shared" si="1"/>
        <v>，2371350</v>
      </c>
      <c r="I28" s="4" t="str">
        <f>VLOOKUP(A28,HOP!A:T,20,0)</f>
        <v>直连</v>
      </c>
    </row>
    <row r="29" s="4" customFormat="1" spans="1:9">
      <c r="A29" s="4">
        <v>17119367135</v>
      </c>
      <c r="B29" s="5">
        <v>44569</v>
      </c>
      <c r="C29" s="5">
        <v>44570</v>
      </c>
      <c r="D29" s="4">
        <v>583.78</v>
      </c>
      <c r="E29" s="4" t="str">
        <f>VLOOKUP(A29,HOP!A:L,12,0)</f>
        <v>583.78</v>
      </c>
      <c r="F29" s="4" t="str">
        <f>VLOOKUP(A29,HOP!A:C,3,0)</f>
        <v>2373530</v>
      </c>
      <c r="G29" s="4">
        <f t="shared" si="0"/>
        <v>0</v>
      </c>
      <c r="H29" s="4" t="str">
        <f t="shared" si="1"/>
        <v>，2373530</v>
      </c>
      <c r="I29" s="4" t="str">
        <f>VLOOKUP(A29,HOP!A:T,20,0)</f>
        <v>直连</v>
      </c>
    </row>
    <row r="30" s="4" customFormat="1" spans="1:9">
      <c r="A30" s="4">
        <v>17127219866</v>
      </c>
      <c r="B30" s="5">
        <v>44569</v>
      </c>
      <c r="C30" s="5">
        <v>44570</v>
      </c>
      <c r="D30" s="4">
        <v>412</v>
      </c>
      <c r="E30" s="4" t="str">
        <f>VLOOKUP(A30,HOP!A:L,12,0)</f>
        <v>412.00</v>
      </c>
      <c r="F30" s="4" t="str">
        <f>VLOOKUP(A30,HOP!A:C,3,0)</f>
        <v>2376054</v>
      </c>
      <c r="G30" s="4">
        <f t="shared" si="0"/>
        <v>0</v>
      </c>
      <c r="H30" s="4" t="str">
        <f t="shared" si="1"/>
        <v>，2376054</v>
      </c>
      <c r="I30" s="4" t="str">
        <f>VLOOKUP(A30,HOP!A:T,20,0)</f>
        <v>直采</v>
      </c>
    </row>
    <row r="31" s="4" customFormat="1" spans="1:9">
      <c r="A31" s="4">
        <v>17129796904</v>
      </c>
      <c r="B31" s="5">
        <v>44569</v>
      </c>
      <c r="C31" s="5">
        <v>44570</v>
      </c>
      <c r="D31" s="4">
        <v>824</v>
      </c>
      <c r="E31" s="4" t="str">
        <f>VLOOKUP(A31,HOP!A:L,12,0)</f>
        <v>824.00</v>
      </c>
      <c r="F31" s="4" t="str">
        <f>VLOOKUP(A31,HOP!A:C,3,0)</f>
        <v>2376337</v>
      </c>
      <c r="G31" s="4">
        <f t="shared" si="0"/>
        <v>0</v>
      </c>
      <c r="H31" s="4" t="str">
        <f t="shared" si="1"/>
        <v>，2376337</v>
      </c>
      <c r="I31" s="4" t="str">
        <f>VLOOKUP(A31,HOP!A:T,20,0)</f>
        <v>直采</v>
      </c>
    </row>
    <row r="32" s="4" customFormat="1" hidden="1" spans="1:9">
      <c r="A32" s="4">
        <v>17131583215</v>
      </c>
      <c r="B32" s="5">
        <v>44569</v>
      </c>
      <c r="C32" s="5">
        <v>44570</v>
      </c>
      <c r="D32" s="4">
        <v>0</v>
      </c>
      <c r="E32" s="4" t="e">
        <f>VLOOKUP(A32,HOP!A:L,12,0)</f>
        <v>#N/A</v>
      </c>
      <c r="F32" s="4" t="e">
        <f>VLOOKUP(A32,HOP!A:C,3,0)</f>
        <v>#N/A</v>
      </c>
      <c r="G32" s="4" t="e">
        <f t="shared" si="0"/>
        <v>#N/A</v>
      </c>
      <c r="H32" s="4" t="e">
        <f t="shared" si="1"/>
        <v>#N/A</v>
      </c>
      <c r="I32" s="4" t="e">
        <f>VLOOKUP(A32,HOP!A:T,20,0)</f>
        <v>#N/A</v>
      </c>
    </row>
    <row r="33" s="4" customFormat="1" spans="1:9">
      <c r="A33" s="4">
        <v>17138896358</v>
      </c>
      <c r="B33" s="5">
        <v>44569</v>
      </c>
      <c r="C33" s="5">
        <v>44570</v>
      </c>
      <c r="D33" s="4">
        <v>269.17</v>
      </c>
      <c r="E33" s="4" t="str">
        <f>VLOOKUP(A33,HOP!A:L,12,0)</f>
        <v>269.17</v>
      </c>
      <c r="F33" s="4" t="str">
        <f>VLOOKUP(A33,HOP!A:C,3,0)</f>
        <v>2378833</v>
      </c>
      <c r="G33" s="4">
        <f t="shared" si="0"/>
        <v>0</v>
      </c>
      <c r="H33" s="4" t="str">
        <f t="shared" si="1"/>
        <v>，2378833</v>
      </c>
      <c r="I33" s="4" t="str">
        <f>VLOOKUP(A33,HOP!A:T,20,0)</f>
        <v>Saas酒店</v>
      </c>
    </row>
    <row r="34" s="4" customFormat="1" spans="1:9">
      <c r="A34" s="4">
        <v>17139318363</v>
      </c>
      <c r="B34" s="5">
        <v>44569</v>
      </c>
      <c r="C34" s="5">
        <v>44570</v>
      </c>
      <c r="D34" s="4">
        <v>170</v>
      </c>
      <c r="E34" s="4" t="str">
        <f>VLOOKUP(A34,HOP!A:L,12,0)</f>
        <v>170.00</v>
      </c>
      <c r="F34" s="4" t="str">
        <f>VLOOKUP(A34,HOP!A:C,3,0)</f>
        <v>2378970</v>
      </c>
      <c r="G34" s="4">
        <f t="shared" si="0"/>
        <v>0</v>
      </c>
      <c r="H34" s="4" t="str">
        <f t="shared" si="1"/>
        <v>，2378970</v>
      </c>
      <c r="I34" s="4" t="str">
        <f>VLOOKUP(A34,HOP!A:T,20,0)</f>
        <v>直采</v>
      </c>
    </row>
    <row r="35" s="4" customFormat="1" spans="1:9">
      <c r="A35" s="4">
        <v>17139667373</v>
      </c>
      <c r="B35" s="5">
        <v>44569</v>
      </c>
      <c r="C35" s="5">
        <v>44570</v>
      </c>
      <c r="D35" s="4">
        <v>223.21</v>
      </c>
      <c r="E35" s="4" t="str">
        <f>VLOOKUP(A35,HOP!A:L,12,0)</f>
        <v>223.21</v>
      </c>
      <c r="F35" s="4" t="str">
        <f>VLOOKUP(A35,HOP!A:C,3,0)</f>
        <v>2379087</v>
      </c>
      <c r="G35" s="4">
        <f t="shared" si="0"/>
        <v>0</v>
      </c>
      <c r="H35" s="4" t="str">
        <f t="shared" si="1"/>
        <v>，2379087</v>
      </c>
      <c r="I35" s="4" t="str">
        <f>VLOOKUP(A35,HOP!A:T,20,0)</f>
        <v>直连</v>
      </c>
    </row>
    <row r="36" s="4" customFormat="1" spans="1:9">
      <c r="A36" s="4">
        <v>17140363508</v>
      </c>
      <c r="B36" s="5">
        <v>44569</v>
      </c>
      <c r="C36" s="5">
        <v>44570</v>
      </c>
      <c r="D36" s="4">
        <v>169.68</v>
      </c>
      <c r="E36" s="4" t="str">
        <f>VLOOKUP(A36,HOP!A:L,12,0)</f>
        <v>169.68</v>
      </c>
      <c r="F36" s="4" t="str">
        <f>VLOOKUP(A36,HOP!A:C,3,0)</f>
        <v>2379427</v>
      </c>
      <c r="G36" s="4">
        <f t="shared" si="0"/>
        <v>0</v>
      </c>
      <c r="H36" s="4" t="str">
        <f t="shared" si="1"/>
        <v>，2379427</v>
      </c>
      <c r="I36" s="4" t="str">
        <f>VLOOKUP(A36,HOP!A:T,20,0)</f>
        <v>直连</v>
      </c>
    </row>
    <row r="37" s="4" customFormat="1" spans="1:9">
      <c r="A37" s="4">
        <v>17140448172</v>
      </c>
      <c r="B37" s="5">
        <v>44569</v>
      </c>
      <c r="C37" s="5">
        <v>44570</v>
      </c>
      <c r="D37" s="4">
        <v>140</v>
      </c>
      <c r="E37" s="4" t="str">
        <f>VLOOKUP(A37,HOP!A:L,12,0)</f>
        <v>140.00</v>
      </c>
      <c r="F37" s="4" t="str">
        <f>VLOOKUP(A37,HOP!A:C,3,0)</f>
        <v>2379485</v>
      </c>
      <c r="G37" s="4">
        <f t="shared" si="0"/>
        <v>0</v>
      </c>
      <c r="H37" s="4" t="str">
        <f t="shared" si="1"/>
        <v>，2379485</v>
      </c>
      <c r="I37" s="4" t="str">
        <f>VLOOKUP(A37,HOP!A:T,20,0)</f>
        <v>直采</v>
      </c>
    </row>
    <row r="39" spans="4:4">
      <c r="D39" s="4">
        <f>SUM(D2:D38)</f>
        <v>11292.72</v>
      </c>
    </row>
    <row r="45" spans="1:6">
      <c r="A45" s="4" t="s">
        <v>123</v>
      </c>
      <c r="E45" s="4">
        <v>5243.69</v>
      </c>
      <c r="F45" s="4">
        <v>6445.92</v>
      </c>
    </row>
    <row r="46" spans="1:6">
      <c r="A46" s="4" t="s">
        <v>124</v>
      </c>
      <c r="E46" s="4">
        <v>5779.86</v>
      </c>
      <c r="F46" s="4">
        <v>7105.01</v>
      </c>
    </row>
    <row r="47" spans="1:6">
      <c r="A47" s="4" t="s">
        <v>125</v>
      </c>
      <c r="E47" s="4">
        <v>269.17</v>
      </c>
      <c r="F47" s="4">
        <v>330.88</v>
      </c>
    </row>
    <row r="48" spans="1:6">
      <c r="A48" s="4" t="s">
        <v>126</v>
      </c>
      <c r="E48" s="4">
        <f>SUBTOTAL(9,E45:E47)</f>
        <v>11292.72</v>
      </c>
      <c r="F48" s="4">
        <f>SUBTOTAL(9,F45:F47)</f>
        <v>13881.81</v>
      </c>
    </row>
    <row r="49" spans="1:1">
      <c r="A49" s="4" t="s">
        <v>127</v>
      </c>
    </row>
  </sheetData>
  <autoFilter ref="A1:X37">
    <filterColumn colId="3">
      <filters>
        <filter val="190"/>
        <filter val="412"/>
        <filter val="148.94"/>
        <filter val="398.95"/>
        <filter val="269.17"/>
        <filter val="620"/>
        <filter val="223.21"/>
        <filter val="372.23"/>
        <filter val="824"/>
        <filter val="272.7"/>
        <filter val="229.27"/>
        <filter val="169.68"/>
        <filter val="473.69"/>
        <filter val="736.29"/>
        <filter val="170"/>
        <filter val="534.32"/>
        <filter val="290.77"/>
        <filter val="583.78"/>
        <filter val="239"/>
        <filter val="140"/>
        <filter val="500"/>
        <filter val="260.01"/>
        <filter val="303.82"/>
        <filter val="245.43"/>
        <filter val="204"/>
        <filter val="510.05"/>
        <filter val="20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128</v>
      </c>
      <c r="B1" s="2" t="s">
        <v>129</v>
      </c>
      <c r="C1" s="2" t="s">
        <v>130</v>
      </c>
      <c r="D1" s="2" t="s">
        <v>131</v>
      </c>
      <c r="E1" s="2" t="s">
        <v>13</v>
      </c>
      <c r="F1" s="2" t="s">
        <v>5</v>
      </c>
      <c r="G1" s="2" t="s">
        <v>6</v>
      </c>
      <c r="H1" s="2" t="s">
        <v>132</v>
      </c>
      <c r="I1" s="2" t="s">
        <v>133</v>
      </c>
      <c r="J1" s="2" t="s">
        <v>134</v>
      </c>
      <c r="K1" s="2" t="s">
        <v>135</v>
      </c>
      <c r="L1" s="2" t="s">
        <v>136</v>
      </c>
      <c r="M1" s="2" t="s">
        <v>137</v>
      </c>
      <c r="N1" s="2" t="s">
        <v>138</v>
      </c>
      <c r="O1" s="2" t="s">
        <v>139</v>
      </c>
      <c r="P1" s="2" t="s">
        <v>140</v>
      </c>
      <c r="Q1" s="2" t="s">
        <v>141</v>
      </c>
      <c r="R1" s="2" t="s">
        <v>142</v>
      </c>
      <c r="S1" s="2" t="s">
        <v>143</v>
      </c>
      <c r="T1" s="2" t="s">
        <v>144</v>
      </c>
    </row>
    <row r="2" s="1" customFormat="1" spans="1:20">
      <c r="A2" s="3">
        <v>17140448172</v>
      </c>
      <c r="B2" s="1" t="s">
        <v>145</v>
      </c>
      <c r="C2" s="1" t="s">
        <v>146</v>
      </c>
      <c r="D2" s="1" t="s">
        <v>147</v>
      </c>
      <c r="E2" s="1" t="s">
        <v>121</v>
      </c>
      <c r="F2" s="1" t="s">
        <v>145</v>
      </c>
      <c r="G2" s="1" t="s">
        <v>148</v>
      </c>
      <c r="H2" s="1" t="s">
        <v>149</v>
      </c>
      <c r="I2" s="1" t="s">
        <v>150</v>
      </c>
      <c r="J2" s="1" t="s">
        <v>151</v>
      </c>
      <c r="K2" s="1" t="s">
        <v>150</v>
      </c>
      <c r="L2" s="1" t="s">
        <v>150</v>
      </c>
      <c r="M2" s="1" t="s">
        <v>152</v>
      </c>
      <c r="N2" s="1" t="s">
        <v>152</v>
      </c>
      <c r="O2" s="1" t="s">
        <v>153</v>
      </c>
      <c r="P2" s="1" t="s">
        <v>154</v>
      </c>
      <c r="Q2" s="1" t="s">
        <v>155</v>
      </c>
      <c r="R2" s="1" t="s">
        <v>156</v>
      </c>
      <c r="S2" s="1" t="s">
        <v>157</v>
      </c>
      <c r="T2" s="1" t="s">
        <v>158</v>
      </c>
    </row>
    <row r="3" s="1" customFormat="1" spans="1:20">
      <c r="A3" s="3">
        <v>17140363508</v>
      </c>
      <c r="B3" s="1" t="s">
        <v>145</v>
      </c>
      <c r="C3" s="1" t="s">
        <v>159</v>
      </c>
      <c r="D3" s="1" t="s">
        <v>160</v>
      </c>
      <c r="E3" s="1" t="s">
        <v>118</v>
      </c>
      <c r="F3" s="1" t="s">
        <v>145</v>
      </c>
      <c r="G3" s="1" t="s">
        <v>148</v>
      </c>
      <c r="H3" s="1" t="s">
        <v>149</v>
      </c>
      <c r="I3" s="1" t="s">
        <v>161</v>
      </c>
      <c r="J3" s="1" t="s">
        <v>151</v>
      </c>
      <c r="K3" s="1" t="s">
        <v>161</v>
      </c>
      <c r="L3" s="1" t="s">
        <v>161</v>
      </c>
      <c r="M3" s="1" t="s">
        <v>152</v>
      </c>
      <c r="N3" s="1" t="s">
        <v>152</v>
      </c>
      <c r="O3" s="1" t="s">
        <v>153</v>
      </c>
      <c r="P3" s="1" t="s">
        <v>154</v>
      </c>
      <c r="Q3" s="1" t="s">
        <v>162</v>
      </c>
      <c r="R3" s="1" t="s">
        <v>156</v>
      </c>
      <c r="S3" s="1" t="s">
        <v>157</v>
      </c>
      <c r="T3" s="1" t="s">
        <v>163</v>
      </c>
    </row>
    <row r="4" s="1" customFormat="1" spans="1:20">
      <c r="A4" s="3">
        <v>17139667373</v>
      </c>
      <c r="B4" s="1" t="s">
        <v>145</v>
      </c>
      <c r="C4" s="1" t="s">
        <v>164</v>
      </c>
      <c r="D4" s="1" t="s">
        <v>165</v>
      </c>
      <c r="E4" s="1" t="s">
        <v>115</v>
      </c>
      <c r="F4" s="1" t="s">
        <v>145</v>
      </c>
      <c r="G4" s="1" t="s">
        <v>148</v>
      </c>
      <c r="H4" s="1" t="s">
        <v>149</v>
      </c>
      <c r="I4" s="1" t="s">
        <v>166</v>
      </c>
      <c r="J4" s="1" t="s">
        <v>151</v>
      </c>
      <c r="K4" s="1" t="s">
        <v>166</v>
      </c>
      <c r="L4" s="1" t="s">
        <v>166</v>
      </c>
      <c r="M4" s="1" t="s">
        <v>152</v>
      </c>
      <c r="N4" s="1" t="s">
        <v>152</v>
      </c>
      <c r="O4" s="1" t="s">
        <v>153</v>
      </c>
      <c r="P4" s="1" t="s">
        <v>154</v>
      </c>
      <c r="Q4" s="1" t="s">
        <v>167</v>
      </c>
      <c r="R4" s="1" t="s">
        <v>156</v>
      </c>
      <c r="S4" s="1" t="s">
        <v>157</v>
      </c>
      <c r="T4" s="1" t="s">
        <v>163</v>
      </c>
    </row>
    <row r="5" s="1" customFormat="1" spans="1:20">
      <c r="A5" s="3">
        <v>17139318363</v>
      </c>
      <c r="B5" s="1" t="s">
        <v>145</v>
      </c>
      <c r="C5" s="1" t="s">
        <v>168</v>
      </c>
      <c r="D5" s="1" t="s">
        <v>169</v>
      </c>
      <c r="E5" s="1" t="s">
        <v>113</v>
      </c>
      <c r="F5" s="1" t="s">
        <v>145</v>
      </c>
      <c r="G5" s="1" t="s">
        <v>148</v>
      </c>
      <c r="H5" s="1" t="s">
        <v>149</v>
      </c>
      <c r="I5" s="1" t="s">
        <v>170</v>
      </c>
      <c r="J5" s="1" t="s">
        <v>151</v>
      </c>
      <c r="K5" s="1" t="s">
        <v>170</v>
      </c>
      <c r="L5" s="1" t="s">
        <v>170</v>
      </c>
      <c r="M5" s="1" t="s">
        <v>152</v>
      </c>
      <c r="N5" s="1" t="s">
        <v>152</v>
      </c>
      <c r="O5" s="1" t="s">
        <v>153</v>
      </c>
      <c r="P5" s="1" t="s">
        <v>154</v>
      </c>
      <c r="Q5" s="1" t="s">
        <v>171</v>
      </c>
      <c r="R5" s="1" t="s">
        <v>156</v>
      </c>
      <c r="S5" s="1" t="s">
        <v>157</v>
      </c>
      <c r="T5" s="1" t="s">
        <v>158</v>
      </c>
    </row>
    <row r="6" s="1" customFormat="1" spans="1:20">
      <c r="A6" s="3">
        <v>17138896358</v>
      </c>
      <c r="B6" s="1" t="s">
        <v>145</v>
      </c>
      <c r="C6" s="1" t="s">
        <v>172</v>
      </c>
      <c r="D6" s="1" t="s">
        <v>173</v>
      </c>
      <c r="E6" s="1" t="s">
        <v>110</v>
      </c>
      <c r="F6" s="1" t="s">
        <v>145</v>
      </c>
      <c r="G6" s="1" t="s">
        <v>148</v>
      </c>
      <c r="H6" s="1" t="s">
        <v>149</v>
      </c>
      <c r="I6" s="1" t="s">
        <v>174</v>
      </c>
      <c r="J6" s="1" t="s">
        <v>151</v>
      </c>
      <c r="K6" s="1" t="s">
        <v>174</v>
      </c>
      <c r="L6" s="1" t="s">
        <v>174</v>
      </c>
      <c r="M6" s="1" t="s">
        <v>152</v>
      </c>
      <c r="N6" s="1" t="s">
        <v>152</v>
      </c>
      <c r="O6" s="1" t="s">
        <v>153</v>
      </c>
      <c r="P6" s="1" t="s">
        <v>154</v>
      </c>
      <c r="Q6" s="1" t="s">
        <v>175</v>
      </c>
      <c r="R6" s="1" t="s">
        <v>156</v>
      </c>
      <c r="S6" s="1" t="s">
        <v>157</v>
      </c>
      <c r="T6" s="1" t="s">
        <v>176</v>
      </c>
    </row>
    <row r="7" s="1" customFormat="1" spans="1:20">
      <c r="A7" s="3">
        <v>17137232319</v>
      </c>
      <c r="B7" s="1" t="s">
        <v>177</v>
      </c>
      <c r="C7" s="1" t="s">
        <v>178</v>
      </c>
      <c r="D7" s="1" t="s">
        <v>179</v>
      </c>
      <c r="E7" s="1" t="s">
        <v>99</v>
      </c>
      <c r="F7" s="1" t="s">
        <v>177</v>
      </c>
      <c r="G7" s="1" t="s">
        <v>145</v>
      </c>
      <c r="H7" s="1" t="s">
        <v>149</v>
      </c>
      <c r="I7" s="1" t="s">
        <v>180</v>
      </c>
      <c r="J7" s="1" t="s">
        <v>151</v>
      </c>
      <c r="K7" s="1" t="s">
        <v>180</v>
      </c>
      <c r="L7" s="1" t="s">
        <v>180</v>
      </c>
      <c r="M7" s="1" t="s">
        <v>152</v>
      </c>
      <c r="N7" s="1" t="s">
        <v>152</v>
      </c>
      <c r="O7" s="1" t="s">
        <v>153</v>
      </c>
      <c r="P7" s="1" t="s">
        <v>154</v>
      </c>
      <c r="Q7" s="1" t="s">
        <v>181</v>
      </c>
      <c r="R7" s="1" t="s">
        <v>156</v>
      </c>
      <c r="S7" s="1" t="s">
        <v>157</v>
      </c>
      <c r="T7" s="1" t="s">
        <v>163</v>
      </c>
    </row>
    <row r="8" s="1" customFormat="1" spans="1:20">
      <c r="A8" s="3">
        <v>17133844687</v>
      </c>
      <c r="B8" s="1" t="s">
        <v>177</v>
      </c>
      <c r="C8" s="1" t="s">
        <v>182</v>
      </c>
      <c r="D8" s="1" t="s">
        <v>183</v>
      </c>
      <c r="E8" s="1" t="s">
        <v>96</v>
      </c>
      <c r="F8" s="1" t="s">
        <v>177</v>
      </c>
      <c r="G8" s="1" t="s">
        <v>145</v>
      </c>
      <c r="H8" s="1" t="s">
        <v>149</v>
      </c>
      <c r="I8" s="1" t="s">
        <v>184</v>
      </c>
      <c r="J8" s="1" t="s">
        <v>151</v>
      </c>
      <c r="K8" s="1" t="s">
        <v>184</v>
      </c>
      <c r="L8" s="1" t="s">
        <v>184</v>
      </c>
      <c r="M8" s="1" t="s">
        <v>152</v>
      </c>
      <c r="N8" s="1" t="s">
        <v>152</v>
      </c>
      <c r="O8" s="1" t="s">
        <v>153</v>
      </c>
      <c r="P8" s="1" t="s">
        <v>154</v>
      </c>
      <c r="Q8" s="1" t="s">
        <v>185</v>
      </c>
      <c r="R8" s="1" t="s">
        <v>156</v>
      </c>
      <c r="S8" s="1" t="s">
        <v>157</v>
      </c>
      <c r="T8" s="1" t="s">
        <v>163</v>
      </c>
    </row>
    <row r="9" s="1" customFormat="1" spans="1:20">
      <c r="A9" s="3">
        <v>17133803306</v>
      </c>
      <c r="B9" s="1" t="s">
        <v>177</v>
      </c>
      <c r="C9" s="1" t="s">
        <v>186</v>
      </c>
      <c r="D9" s="1" t="s">
        <v>187</v>
      </c>
      <c r="E9" s="1" t="s">
        <v>188</v>
      </c>
      <c r="F9" s="1" t="s">
        <v>177</v>
      </c>
      <c r="G9" s="1" t="s">
        <v>145</v>
      </c>
      <c r="H9" s="1" t="s">
        <v>149</v>
      </c>
      <c r="I9" s="1" t="s">
        <v>189</v>
      </c>
      <c r="J9" s="1" t="s">
        <v>151</v>
      </c>
      <c r="K9" s="1" t="s">
        <v>189</v>
      </c>
      <c r="L9" s="1" t="s">
        <v>189</v>
      </c>
      <c r="M9" s="1" t="s">
        <v>152</v>
      </c>
      <c r="N9" s="1" t="s">
        <v>152</v>
      </c>
      <c r="O9" s="1" t="s">
        <v>153</v>
      </c>
      <c r="P9" s="1" t="s">
        <v>154</v>
      </c>
      <c r="Q9" s="1" t="s">
        <v>190</v>
      </c>
      <c r="R9" s="1" t="s">
        <v>156</v>
      </c>
      <c r="S9" s="1" t="s">
        <v>157</v>
      </c>
      <c r="T9" s="1" t="s">
        <v>163</v>
      </c>
    </row>
    <row r="10" s="1" customFormat="1" spans="1:20">
      <c r="A10" s="3">
        <v>17132442837</v>
      </c>
      <c r="B10" s="1" t="s">
        <v>177</v>
      </c>
      <c r="C10" s="1" t="s">
        <v>191</v>
      </c>
      <c r="D10" s="1" t="s">
        <v>192</v>
      </c>
      <c r="E10" s="1" t="s">
        <v>92</v>
      </c>
      <c r="F10" s="1" t="s">
        <v>177</v>
      </c>
      <c r="G10" s="1" t="s">
        <v>145</v>
      </c>
      <c r="H10" s="1" t="s">
        <v>149</v>
      </c>
      <c r="I10" s="1" t="s">
        <v>193</v>
      </c>
      <c r="J10" s="1" t="s">
        <v>151</v>
      </c>
      <c r="K10" s="1" t="s">
        <v>193</v>
      </c>
      <c r="L10" s="1" t="s">
        <v>193</v>
      </c>
      <c r="M10" s="1" t="s">
        <v>152</v>
      </c>
      <c r="N10" s="1" t="s">
        <v>152</v>
      </c>
      <c r="O10" s="1" t="s">
        <v>153</v>
      </c>
      <c r="P10" s="1" t="s">
        <v>154</v>
      </c>
      <c r="Q10" s="1" t="s">
        <v>194</v>
      </c>
      <c r="R10" s="1" t="s">
        <v>156</v>
      </c>
      <c r="S10" s="1" t="s">
        <v>157</v>
      </c>
      <c r="T10" s="1" t="s">
        <v>163</v>
      </c>
    </row>
    <row r="11" s="1" customFormat="1" spans="1:20">
      <c r="A11" s="3">
        <v>17130924963</v>
      </c>
      <c r="B11" s="1" t="s">
        <v>195</v>
      </c>
      <c r="C11" s="1" t="s">
        <v>196</v>
      </c>
      <c r="D11" s="1" t="s">
        <v>187</v>
      </c>
      <c r="E11" s="1" t="s">
        <v>197</v>
      </c>
      <c r="F11" s="1" t="s">
        <v>177</v>
      </c>
      <c r="G11" s="1" t="s">
        <v>145</v>
      </c>
      <c r="H11" s="1" t="s">
        <v>149</v>
      </c>
      <c r="I11" s="1" t="s">
        <v>198</v>
      </c>
      <c r="J11" s="1" t="s">
        <v>151</v>
      </c>
      <c r="K11" s="1" t="s">
        <v>198</v>
      </c>
      <c r="L11" s="1" t="s">
        <v>198</v>
      </c>
      <c r="M11" s="1" t="s">
        <v>152</v>
      </c>
      <c r="N11" s="1" t="s">
        <v>152</v>
      </c>
      <c r="O11" s="1" t="s">
        <v>153</v>
      </c>
      <c r="P11" s="1" t="s">
        <v>154</v>
      </c>
      <c r="Q11" s="1" t="s">
        <v>199</v>
      </c>
      <c r="R11" s="1" t="s">
        <v>156</v>
      </c>
      <c r="S11" s="1" t="s">
        <v>157</v>
      </c>
      <c r="T11" s="1" t="s">
        <v>163</v>
      </c>
    </row>
    <row r="12" s="1" customFormat="1" spans="1:20">
      <c r="A12" s="3">
        <v>17130796076</v>
      </c>
      <c r="B12" s="1" t="s">
        <v>195</v>
      </c>
      <c r="C12" s="1" t="s">
        <v>200</v>
      </c>
      <c r="D12" s="1" t="s">
        <v>201</v>
      </c>
      <c r="E12" s="1" t="s">
        <v>71</v>
      </c>
      <c r="F12" s="1" t="s">
        <v>195</v>
      </c>
      <c r="G12" s="1" t="s">
        <v>177</v>
      </c>
      <c r="H12" s="1" t="s">
        <v>149</v>
      </c>
      <c r="I12" s="1" t="s">
        <v>202</v>
      </c>
      <c r="J12" s="1" t="s">
        <v>151</v>
      </c>
      <c r="K12" s="1" t="s">
        <v>202</v>
      </c>
      <c r="L12" s="1" t="s">
        <v>202</v>
      </c>
      <c r="M12" s="1" t="s">
        <v>152</v>
      </c>
      <c r="N12" s="1" t="s">
        <v>152</v>
      </c>
      <c r="O12" s="1" t="s">
        <v>153</v>
      </c>
      <c r="P12" s="1" t="s">
        <v>154</v>
      </c>
      <c r="Q12" s="1" t="s">
        <v>203</v>
      </c>
      <c r="R12" s="1" t="s">
        <v>156</v>
      </c>
      <c r="S12" s="1" t="s">
        <v>157</v>
      </c>
      <c r="T12" s="1" t="s">
        <v>163</v>
      </c>
    </row>
    <row r="13" s="1" customFormat="1" spans="1:20">
      <c r="A13" s="3">
        <v>17130459076</v>
      </c>
      <c r="B13" s="1" t="s">
        <v>195</v>
      </c>
      <c r="C13" s="1" t="s">
        <v>204</v>
      </c>
      <c r="D13" s="1" t="s">
        <v>205</v>
      </c>
      <c r="E13" s="1" t="s">
        <v>68</v>
      </c>
      <c r="F13" s="1" t="s">
        <v>195</v>
      </c>
      <c r="G13" s="1" t="s">
        <v>177</v>
      </c>
      <c r="H13" s="1" t="s">
        <v>149</v>
      </c>
      <c r="I13" s="1" t="s">
        <v>206</v>
      </c>
      <c r="J13" s="1" t="s">
        <v>151</v>
      </c>
      <c r="K13" s="1" t="s">
        <v>206</v>
      </c>
      <c r="L13" s="1" t="s">
        <v>206</v>
      </c>
      <c r="M13" s="1" t="s">
        <v>152</v>
      </c>
      <c r="N13" s="1" t="s">
        <v>152</v>
      </c>
      <c r="O13" s="1" t="s">
        <v>153</v>
      </c>
      <c r="P13" s="1" t="s">
        <v>154</v>
      </c>
      <c r="Q13" s="1" t="s">
        <v>207</v>
      </c>
      <c r="R13" s="1" t="s">
        <v>156</v>
      </c>
      <c r="S13" s="1" t="s">
        <v>157</v>
      </c>
      <c r="T13" s="1" t="s">
        <v>158</v>
      </c>
    </row>
    <row r="14" s="1" customFormat="1" spans="1:20">
      <c r="A14" s="3">
        <v>17130452088</v>
      </c>
      <c r="B14" s="1" t="s">
        <v>195</v>
      </c>
      <c r="C14" s="1" t="s">
        <v>208</v>
      </c>
      <c r="D14" s="1" t="s">
        <v>209</v>
      </c>
      <c r="E14" s="1" t="s">
        <v>65</v>
      </c>
      <c r="F14" s="1" t="s">
        <v>195</v>
      </c>
      <c r="G14" s="1" t="s">
        <v>177</v>
      </c>
      <c r="H14" s="1" t="s">
        <v>149</v>
      </c>
      <c r="I14" s="1" t="s">
        <v>210</v>
      </c>
      <c r="J14" s="1" t="s">
        <v>151</v>
      </c>
      <c r="K14" s="1" t="s">
        <v>210</v>
      </c>
      <c r="L14" s="1" t="s">
        <v>210</v>
      </c>
      <c r="M14" s="1" t="s">
        <v>152</v>
      </c>
      <c r="N14" s="1" t="s">
        <v>152</v>
      </c>
      <c r="O14" s="1" t="s">
        <v>153</v>
      </c>
      <c r="P14" s="1" t="s">
        <v>154</v>
      </c>
      <c r="Q14" s="1" t="s">
        <v>211</v>
      </c>
      <c r="R14" s="1" t="s">
        <v>156</v>
      </c>
      <c r="S14" s="1" t="s">
        <v>157</v>
      </c>
      <c r="T14" s="1" t="s">
        <v>158</v>
      </c>
    </row>
    <row r="15" s="1" customFormat="1" spans="1:20">
      <c r="A15" s="3">
        <v>17129883593</v>
      </c>
      <c r="B15" s="1" t="s">
        <v>195</v>
      </c>
      <c r="C15" s="1" t="s">
        <v>212</v>
      </c>
      <c r="D15" s="1" t="s">
        <v>209</v>
      </c>
      <c r="E15" s="1" t="s">
        <v>64</v>
      </c>
      <c r="F15" s="1" t="s">
        <v>195</v>
      </c>
      <c r="G15" s="1" t="s">
        <v>177</v>
      </c>
      <c r="H15" s="1" t="s">
        <v>149</v>
      </c>
      <c r="I15" s="1" t="s">
        <v>210</v>
      </c>
      <c r="J15" s="1" t="s">
        <v>151</v>
      </c>
      <c r="K15" s="1" t="s">
        <v>210</v>
      </c>
      <c r="L15" s="1" t="s">
        <v>210</v>
      </c>
      <c r="M15" s="1" t="s">
        <v>152</v>
      </c>
      <c r="N15" s="1" t="s">
        <v>152</v>
      </c>
      <c r="O15" s="1" t="s">
        <v>153</v>
      </c>
      <c r="P15" s="1" t="s">
        <v>154</v>
      </c>
      <c r="Q15" s="1" t="s">
        <v>213</v>
      </c>
      <c r="R15" s="1" t="s">
        <v>156</v>
      </c>
      <c r="S15" s="1" t="s">
        <v>157</v>
      </c>
      <c r="T15" s="1" t="s">
        <v>158</v>
      </c>
    </row>
    <row r="16" s="1" customFormat="1" spans="1:20">
      <c r="A16" s="3">
        <v>17129796904</v>
      </c>
      <c r="B16" s="1" t="s">
        <v>195</v>
      </c>
      <c r="C16" s="1" t="s">
        <v>214</v>
      </c>
      <c r="D16" s="1" t="s">
        <v>215</v>
      </c>
      <c r="E16" s="1" t="s">
        <v>105</v>
      </c>
      <c r="F16" s="1" t="s">
        <v>145</v>
      </c>
      <c r="G16" s="1" t="s">
        <v>148</v>
      </c>
      <c r="H16" s="1" t="s">
        <v>149</v>
      </c>
      <c r="I16" s="1" t="s">
        <v>216</v>
      </c>
      <c r="J16" s="1" t="s">
        <v>151</v>
      </c>
      <c r="K16" s="1" t="s">
        <v>216</v>
      </c>
      <c r="L16" s="1" t="s">
        <v>216</v>
      </c>
      <c r="M16" s="1" t="s">
        <v>152</v>
      </c>
      <c r="N16" s="1" t="s">
        <v>152</v>
      </c>
      <c r="O16" s="1" t="s">
        <v>153</v>
      </c>
      <c r="P16" s="1" t="s">
        <v>154</v>
      </c>
      <c r="Q16" s="1" t="s">
        <v>217</v>
      </c>
      <c r="R16" s="1" t="s">
        <v>156</v>
      </c>
      <c r="S16" s="1" t="s">
        <v>157</v>
      </c>
      <c r="T16" s="1" t="s">
        <v>158</v>
      </c>
    </row>
    <row r="17" s="1" customFormat="1" spans="1:20">
      <c r="A17" s="3">
        <v>17127219866</v>
      </c>
      <c r="B17" s="1" t="s">
        <v>195</v>
      </c>
      <c r="C17" s="1" t="s">
        <v>218</v>
      </c>
      <c r="D17" s="1" t="s">
        <v>215</v>
      </c>
      <c r="E17" s="1" t="s">
        <v>104</v>
      </c>
      <c r="F17" s="1" t="s">
        <v>145</v>
      </c>
      <c r="G17" s="1" t="s">
        <v>148</v>
      </c>
      <c r="H17" s="1" t="s">
        <v>149</v>
      </c>
      <c r="I17" s="1" t="s">
        <v>219</v>
      </c>
      <c r="J17" s="1" t="s">
        <v>151</v>
      </c>
      <c r="K17" s="1" t="s">
        <v>219</v>
      </c>
      <c r="L17" s="1" t="s">
        <v>219</v>
      </c>
      <c r="M17" s="1" t="s">
        <v>152</v>
      </c>
      <c r="N17" s="1" t="s">
        <v>152</v>
      </c>
      <c r="O17" s="1" t="s">
        <v>153</v>
      </c>
      <c r="P17" s="1" t="s">
        <v>154</v>
      </c>
      <c r="Q17" s="1" t="s">
        <v>220</v>
      </c>
      <c r="R17" s="1" t="s">
        <v>156</v>
      </c>
      <c r="S17" s="1" t="s">
        <v>157</v>
      </c>
      <c r="T17" s="1" t="s">
        <v>158</v>
      </c>
    </row>
    <row r="18" s="1" customFormat="1" spans="1:20">
      <c r="A18" s="3">
        <v>17127143192</v>
      </c>
      <c r="B18" s="1" t="s">
        <v>195</v>
      </c>
      <c r="C18" s="1" t="s">
        <v>221</v>
      </c>
      <c r="D18" s="1" t="s">
        <v>222</v>
      </c>
      <c r="E18" s="1" t="s">
        <v>62</v>
      </c>
      <c r="F18" s="1" t="s">
        <v>195</v>
      </c>
      <c r="G18" s="1" t="s">
        <v>177</v>
      </c>
      <c r="H18" s="1" t="s">
        <v>149</v>
      </c>
      <c r="I18" s="1" t="s">
        <v>223</v>
      </c>
      <c r="J18" s="1" t="s">
        <v>151</v>
      </c>
      <c r="K18" s="1" t="s">
        <v>223</v>
      </c>
      <c r="L18" s="1" t="s">
        <v>223</v>
      </c>
      <c r="M18" s="1" t="s">
        <v>152</v>
      </c>
      <c r="N18" s="1" t="s">
        <v>152</v>
      </c>
      <c r="O18" s="1" t="s">
        <v>153</v>
      </c>
      <c r="P18" s="1" t="s">
        <v>154</v>
      </c>
      <c r="Q18" s="1" t="s">
        <v>224</v>
      </c>
      <c r="R18" s="1" t="s">
        <v>156</v>
      </c>
      <c r="S18" s="1" t="s">
        <v>157</v>
      </c>
      <c r="T18" s="1" t="s">
        <v>163</v>
      </c>
    </row>
    <row r="19" s="1" customFormat="1" spans="1:20">
      <c r="A19" s="3">
        <v>17126971846</v>
      </c>
      <c r="B19" s="1" t="s">
        <v>195</v>
      </c>
      <c r="C19" s="1" t="s">
        <v>225</v>
      </c>
      <c r="D19" s="1" t="s">
        <v>215</v>
      </c>
      <c r="E19" s="1" t="s">
        <v>59</v>
      </c>
      <c r="F19" s="1" t="s">
        <v>195</v>
      </c>
      <c r="G19" s="1" t="s">
        <v>177</v>
      </c>
      <c r="H19" s="1" t="s">
        <v>149</v>
      </c>
      <c r="I19" s="1" t="s">
        <v>226</v>
      </c>
      <c r="J19" s="1" t="s">
        <v>151</v>
      </c>
      <c r="K19" s="1" t="s">
        <v>226</v>
      </c>
      <c r="L19" s="1" t="s">
        <v>226</v>
      </c>
      <c r="M19" s="1" t="s">
        <v>152</v>
      </c>
      <c r="N19" s="1" t="s">
        <v>152</v>
      </c>
      <c r="O19" s="1" t="s">
        <v>153</v>
      </c>
      <c r="P19" s="1" t="s">
        <v>154</v>
      </c>
      <c r="Q19" s="1" t="s">
        <v>227</v>
      </c>
      <c r="R19" s="1" t="s">
        <v>156</v>
      </c>
      <c r="S19" s="1" t="s">
        <v>157</v>
      </c>
      <c r="T19" s="1" t="s">
        <v>158</v>
      </c>
    </row>
    <row r="20" s="1" customFormat="1" spans="1:20">
      <c r="A20" s="3">
        <v>17125973202</v>
      </c>
      <c r="B20" s="1" t="s">
        <v>195</v>
      </c>
      <c r="C20" s="1" t="s">
        <v>228</v>
      </c>
      <c r="D20" s="1" t="s">
        <v>209</v>
      </c>
      <c r="E20" s="1" t="s">
        <v>56</v>
      </c>
      <c r="F20" s="1" t="s">
        <v>195</v>
      </c>
      <c r="G20" s="1" t="s">
        <v>177</v>
      </c>
      <c r="H20" s="1" t="s">
        <v>149</v>
      </c>
      <c r="I20" s="1" t="s">
        <v>210</v>
      </c>
      <c r="J20" s="1" t="s">
        <v>151</v>
      </c>
      <c r="K20" s="1" t="s">
        <v>210</v>
      </c>
      <c r="L20" s="1" t="s">
        <v>210</v>
      </c>
      <c r="M20" s="1" t="s">
        <v>152</v>
      </c>
      <c r="N20" s="1" t="s">
        <v>152</v>
      </c>
      <c r="O20" s="1" t="s">
        <v>153</v>
      </c>
      <c r="P20" s="1" t="s">
        <v>154</v>
      </c>
      <c r="Q20" s="1" t="s">
        <v>229</v>
      </c>
      <c r="R20" s="1" t="s">
        <v>156</v>
      </c>
      <c r="S20" s="1" t="s">
        <v>157</v>
      </c>
      <c r="T20" s="1" t="s">
        <v>158</v>
      </c>
    </row>
    <row r="21" s="1" customFormat="1" spans="1:20">
      <c r="A21" s="3">
        <v>17125913887</v>
      </c>
      <c r="B21" s="1" t="s">
        <v>195</v>
      </c>
      <c r="C21" s="1" t="s">
        <v>230</v>
      </c>
      <c r="D21" s="1" t="s">
        <v>192</v>
      </c>
      <c r="E21" s="1" t="s">
        <v>53</v>
      </c>
      <c r="F21" s="1" t="s">
        <v>195</v>
      </c>
      <c r="G21" s="1" t="s">
        <v>177</v>
      </c>
      <c r="H21" s="1" t="s">
        <v>149</v>
      </c>
      <c r="I21" s="1" t="s">
        <v>193</v>
      </c>
      <c r="J21" s="1" t="s">
        <v>151</v>
      </c>
      <c r="K21" s="1" t="s">
        <v>193</v>
      </c>
      <c r="L21" s="1" t="s">
        <v>193</v>
      </c>
      <c r="M21" s="1" t="s">
        <v>152</v>
      </c>
      <c r="N21" s="1" t="s">
        <v>152</v>
      </c>
      <c r="O21" s="1" t="s">
        <v>153</v>
      </c>
      <c r="P21" s="1" t="s">
        <v>154</v>
      </c>
      <c r="Q21" s="1" t="s">
        <v>231</v>
      </c>
      <c r="R21" s="1" t="s">
        <v>156</v>
      </c>
      <c r="S21" s="1" t="s">
        <v>157</v>
      </c>
      <c r="T21" s="1" t="s">
        <v>163</v>
      </c>
    </row>
    <row r="22" s="1" customFormat="1" spans="1:20">
      <c r="A22" s="3">
        <v>17125295595</v>
      </c>
      <c r="B22" s="1" t="s">
        <v>195</v>
      </c>
      <c r="C22" s="1" t="s">
        <v>232</v>
      </c>
      <c r="D22" s="1" t="s">
        <v>233</v>
      </c>
      <c r="E22" s="1" t="s">
        <v>50</v>
      </c>
      <c r="F22" s="1" t="s">
        <v>195</v>
      </c>
      <c r="G22" s="1" t="s">
        <v>177</v>
      </c>
      <c r="H22" s="1" t="s">
        <v>149</v>
      </c>
      <c r="I22" s="1" t="s">
        <v>234</v>
      </c>
      <c r="J22" s="1" t="s">
        <v>151</v>
      </c>
      <c r="K22" s="1" t="s">
        <v>234</v>
      </c>
      <c r="L22" s="1" t="s">
        <v>234</v>
      </c>
      <c r="M22" s="1" t="s">
        <v>152</v>
      </c>
      <c r="N22" s="1" t="s">
        <v>152</v>
      </c>
      <c r="O22" s="1" t="s">
        <v>153</v>
      </c>
      <c r="P22" s="1" t="s">
        <v>154</v>
      </c>
      <c r="Q22" s="1" t="s">
        <v>235</v>
      </c>
      <c r="R22" s="1" t="s">
        <v>156</v>
      </c>
      <c r="S22" s="1" t="s">
        <v>157</v>
      </c>
      <c r="T22" s="1" t="s">
        <v>158</v>
      </c>
    </row>
    <row r="23" s="1" customFormat="1" spans="1:20">
      <c r="A23" s="3">
        <v>17124413070</v>
      </c>
      <c r="B23" s="1" t="s">
        <v>236</v>
      </c>
      <c r="C23" s="1" t="s">
        <v>237</v>
      </c>
      <c r="D23" s="1" t="s">
        <v>238</v>
      </c>
      <c r="E23" s="1" t="s">
        <v>86</v>
      </c>
      <c r="F23" s="1" t="s">
        <v>177</v>
      </c>
      <c r="G23" s="1" t="s">
        <v>145</v>
      </c>
      <c r="H23" s="1" t="s">
        <v>149</v>
      </c>
      <c r="I23" s="1" t="s">
        <v>239</v>
      </c>
      <c r="J23" s="1" t="s">
        <v>151</v>
      </c>
      <c r="K23" s="1" t="s">
        <v>239</v>
      </c>
      <c r="L23" s="1" t="s">
        <v>239</v>
      </c>
      <c r="M23" s="1" t="s">
        <v>152</v>
      </c>
      <c r="N23" s="1" t="s">
        <v>152</v>
      </c>
      <c r="O23" s="1" t="s">
        <v>153</v>
      </c>
      <c r="P23" s="1" t="s">
        <v>154</v>
      </c>
      <c r="Q23" s="1" t="s">
        <v>240</v>
      </c>
      <c r="R23" s="1" t="s">
        <v>156</v>
      </c>
      <c r="S23" s="1" t="s">
        <v>157</v>
      </c>
      <c r="T23" s="1" t="s">
        <v>158</v>
      </c>
    </row>
    <row r="24" s="1" customFormat="1" spans="1:20">
      <c r="A24" s="3">
        <v>17124200921</v>
      </c>
      <c r="B24" s="1" t="s">
        <v>236</v>
      </c>
      <c r="C24" s="1" t="s">
        <v>241</v>
      </c>
      <c r="D24" s="1" t="s">
        <v>242</v>
      </c>
      <c r="E24" s="1" t="s">
        <v>83</v>
      </c>
      <c r="F24" s="1" t="s">
        <v>177</v>
      </c>
      <c r="G24" s="1" t="s">
        <v>145</v>
      </c>
      <c r="H24" s="1" t="s">
        <v>149</v>
      </c>
      <c r="I24" s="1" t="s">
        <v>243</v>
      </c>
      <c r="J24" s="1" t="s">
        <v>151</v>
      </c>
      <c r="K24" s="1" t="s">
        <v>243</v>
      </c>
      <c r="L24" s="1" t="s">
        <v>243</v>
      </c>
      <c r="M24" s="1" t="s">
        <v>152</v>
      </c>
      <c r="N24" s="1" t="s">
        <v>152</v>
      </c>
      <c r="O24" s="1" t="s">
        <v>153</v>
      </c>
      <c r="P24" s="1" t="s">
        <v>154</v>
      </c>
      <c r="Q24" s="1" t="s">
        <v>244</v>
      </c>
      <c r="R24" s="1" t="s">
        <v>156</v>
      </c>
      <c r="S24" s="1" t="s">
        <v>157</v>
      </c>
      <c r="T24" s="1" t="s">
        <v>163</v>
      </c>
    </row>
    <row r="25" s="1" customFormat="1" spans="1:20">
      <c r="A25" s="3">
        <v>17120190865</v>
      </c>
      <c r="B25" s="1" t="s">
        <v>236</v>
      </c>
      <c r="C25" s="1" t="s">
        <v>245</v>
      </c>
      <c r="D25" s="1" t="s">
        <v>246</v>
      </c>
      <c r="E25" s="1" t="s">
        <v>47</v>
      </c>
      <c r="F25" s="1" t="s">
        <v>195</v>
      </c>
      <c r="G25" s="1" t="s">
        <v>177</v>
      </c>
      <c r="H25" s="1" t="s">
        <v>149</v>
      </c>
      <c r="I25" s="1" t="s">
        <v>247</v>
      </c>
      <c r="J25" s="1" t="s">
        <v>151</v>
      </c>
      <c r="K25" s="1" t="s">
        <v>247</v>
      </c>
      <c r="L25" s="1" t="s">
        <v>247</v>
      </c>
      <c r="M25" s="1" t="s">
        <v>152</v>
      </c>
      <c r="N25" s="1" t="s">
        <v>152</v>
      </c>
      <c r="O25" s="1" t="s">
        <v>153</v>
      </c>
      <c r="P25" s="1" t="s">
        <v>154</v>
      </c>
      <c r="Q25" s="1" t="s">
        <v>248</v>
      </c>
      <c r="R25" s="1" t="s">
        <v>156</v>
      </c>
      <c r="S25" s="1" t="s">
        <v>157</v>
      </c>
      <c r="T25" s="1" t="s">
        <v>163</v>
      </c>
    </row>
    <row r="26" s="1" customFormat="1" spans="1:20">
      <c r="A26" s="3">
        <v>17120012319</v>
      </c>
      <c r="B26" s="1" t="s">
        <v>236</v>
      </c>
      <c r="C26" s="1" t="s">
        <v>249</v>
      </c>
      <c r="D26" s="1" t="s">
        <v>183</v>
      </c>
      <c r="E26" s="1" t="s">
        <v>44</v>
      </c>
      <c r="F26" s="1" t="s">
        <v>236</v>
      </c>
      <c r="G26" s="1" t="s">
        <v>177</v>
      </c>
      <c r="H26" s="1" t="s">
        <v>149</v>
      </c>
      <c r="I26" s="1" t="s">
        <v>250</v>
      </c>
      <c r="J26" s="1" t="s">
        <v>151</v>
      </c>
      <c r="K26" s="1" t="s">
        <v>250</v>
      </c>
      <c r="L26" s="1" t="s">
        <v>250</v>
      </c>
      <c r="M26" s="1" t="s">
        <v>152</v>
      </c>
      <c r="N26" s="1" t="s">
        <v>152</v>
      </c>
      <c r="O26" s="1" t="s">
        <v>153</v>
      </c>
      <c r="P26" s="1" t="s">
        <v>154</v>
      </c>
      <c r="Q26" s="1" t="s">
        <v>251</v>
      </c>
      <c r="R26" s="1" t="s">
        <v>156</v>
      </c>
      <c r="S26" s="1" t="s">
        <v>157</v>
      </c>
      <c r="T26" s="1" t="s">
        <v>163</v>
      </c>
    </row>
    <row r="27" s="1" customFormat="1" spans="1:20">
      <c r="A27" s="3">
        <v>17119471903</v>
      </c>
      <c r="B27" s="1" t="s">
        <v>236</v>
      </c>
      <c r="C27" s="1" t="s">
        <v>252</v>
      </c>
      <c r="D27" s="1" t="s">
        <v>253</v>
      </c>
      <c r="E27" s="1" t="s">
        <v>80</v>
      </c>
      <c r="F27" s="1" t="s">
        <v>195</v>
      </c>
      <c r="G27" s="1" t="s">
        <v>145</v>
      </c>
      <c r="H27" s="1" t="s">
        <v>149</v>
      </c>
      <c r="I27" s="1" t="s">
        <v>254</v>
      </c>
      <c r="J27" s="1" t="s">
        <v>151</v>
      </c>
      <c r="K27" s="1" t="s">
        <v>254</v>
      </c>
      <c r="L27" s="1" t="s">
        <v>153</v>
      </c>
      <c r="M27" s="1" t="s">
        <v>255</v>
      </c>
      <c r="N27" s="1" t="s">
        <v>255</v>
      </c>
      <c r="O27" s="1" t="s">
        <v>153</v>
      </c>
      <c r="P27" s="1" t="s">
        <v>154</v>
      </c>
      <c r="Q27" s="1" t="s">
        <v>256</v>
      </c>
      <c r="R27" s="1" t="s">
        <v>156</v>
      </c>
      <c r="S27" s="1" t="s">
        <v>157</v>
      </c>
      <c r="T27" s="1" t="s">
        <v>158</v>
      </c>
    </row>
    <row r="28" s="1" customFormat="1" spans="1:20">
      <c r="A28" s="3">
        <v>17119367135</v>
      </c>
      <c r="B28" s="1" t="s">
        <v>236</v>
      </c>
      <c r="C28" s="1" t="s">
        <v>257</v>
      </c>
      <c r="D28" s="1" t="s">
        <v>187</v>
      </c>
      <c r="E28" s="1" t="s">
        <v>258</v>
      </c>
      <c r="F28" s="1" t="s">
        <v>145</v>
      </c>
      <c r="G28" s="1" t="s">
        <v>148</v>
      </c>
      <c r="H28" s="1" t="s">
        <v>149</v>
      </c>
      <c r="I28" s="1" t="s">
        <v>259</v>
      </c>
      <c r="J28" s="1" t="s">
        <v>151</v>
      </c>
      <c r="K28" s="1" t="s">
        <v>259</v>
      </c>
      <c r="L28" s="1" t="s">
        <v>259</v>
      </c>
      <c r="M28" s="1" t="s">
        <v>152</v>
      </c>
      <c r="N28" s="1" t="s">
        <v>152</v>
      </c>
      <c r="O28" s="1" t="s">
        <v>153</v>
      </c>
      <c r="P28" s="1" t="s">
        <v>154</v>
      </c>
      <c r="Q28" s="1" t="s">
        <v>260</v>
      </c>
      <c r="R28" s="1" t="s">
        <v>156</v>
      </c>
      <c r="S28" s="1" t="s">
        <v>157</v>
      </c>
      <c r="T28" s="1" t="s">
        <v>163</v>
      </c>
    </row>
    <row r="29" s="1" customFormat="1" spans="1:20">
      <c r="A29" s="3">
        <v>17118835203</v>
      </c>
      <c r="B29" s="1" t="s">
        <v>236</v>
      </c>
      <c r="C29" s="1" t="s">
        <v>261</v>
      </c>
      <c r="D29" s="1" t="s">
        <v>262</v>
      </c>
      <c r="E29" s="1" t="s">
        <v>41</v>
      </c>
      <c r="F29" s="1" t="s">
        <v>195</v>
      </c>
      <c r="G29" s="1" t="s">
        <v>177</v>
      </c>
      <c r="H29" s="1" t="s">
        <v>149</v>
      </c>
      <c r="I29" s="1" t="s">
        <v>263</v>
      </c>
      <c r="J29" s="1" t="s">
        <v>151</v>
      </c>
      <c r="K29" s="1" t="s">
        <v>263</v>
      </c>
      <c r="L29" s="1" t="s">
        <v>263</v>
      </c>
      <c r="M29" s="1" t="s">
        <v>152</v>
      </c>
      <c r="N29" s="1" t="s">
        <v>152</v>
      </c>
      <c r="O29" s="1" t="s">
        <v>153</v>
      </c>
      <c r="P29" s="1" t="s">
        <v>154</v>
      </c>
      <c r="Q29" s="1" t="s">
        <v>264</v>
      </c>
      <c r="R29" s="1" t="s">
        <v>156</v>
      </c>
      <c r="S29" s="1" t="s">
        <v>157</v>
      </c>
      <c r="T29" s="1" t="s">
        <v>158</v>
      </c>
    </row>
    <row r="30" s="1" customFormat="1" spans="1:20">
      <c r="A30" s="3">
        <v>17118835224</v>
      </c>
      <c r="B30" s="1" t="s">
        <v>236</v>
      </c>
      <c r="C30" s="1" t="s">
        <v>265</v>
      </c>
      <c r="D30" s="1" t="s">
        <v>262</v>
      </c>
      <c r="E30" s="1" t="s">
        <v>40</v>
      </c>
      <c r="F30" s="1" t="s">
        <v>195</v>
      </c>
      <c r="G30" s="1" t="s">
        <v>177</v>
      </c>
      <c r="H30" s="1" t="s">
        <v>149</v>
      </c>
      <c r="I30" s="1" t="s">
        <v>263</v>
      </c>
      <c r="J30" s="1" t="s">
        <v>151</v>
      </c>
      <c r="K30" s="1" t="s">
        <v>263</v>
      </c>
      <c r="L30" s="1" t="s">
        <v>263</v>
      </c>
      <c r="M30" s="1" t="s">
        <v>152</v>
      </c>
      <c r="N30" s="1" t="s">
        <v>152</v>
      </c>
      <c r="O30" s="1" t="s">
        <v>153</v>
      </c>
      <c r="P30" s="1" t="s">
        <v>154</v>
      </c>
      <c r="Q30" s="1" t="s">
        <v>266</v>
      </c>
      <c r="R30" s="1" t="s">
        <v>156</v>
      </c>
      <c r="S30" s="1" t="s">
        <v>157</v>
      </c>
      <c r="T30" s="1" t="s">
        <v>158</v>
      </c>
    </row>
    <row r="31" s="1" customFormat="1" spans="1:20">
      <c r="A31" s="3">
        <v>17113669129</v>
      </c>
      <c r="B31" s="1" t="s">
        <v>267</v>
      </c>
      <c r="C31" s="1" t="s">
        <v>268</v>
      </c>
      <c r="D31" s="1" t="s">
        <v>262</v>
      </c>
      <c r="E31" s="1" t="s">
        <v>73</v>
      </c>
      <c r="F31" s="1" t="s">
        <v>177</v>
      </c>
      <c r="G31" s="1" t="s">
        <v>145</v>
      </c>
      <c r="H31" s="1" t="s">
        <v>149</v>
      </c>
      <c r="I31" s="1" t="s">
        <v>263</v>
      </c>
      <c r="J31" s="1" t="s">
        <v>151</v>
      </c>
      <c r="K31" s="1" t="s">
        <v>263</v>
      </c>
      <c r="L31" s="1" t="s">
        <v>263</v>
      </c>
      <c r="M31" s="1" t="s">
        <v>152</v>
      </c>
      <c r="N31" s="1" t="s">
        <v>152</v>
      </c>
      <c r="O31" s="1" t="s">
        <v>153</v>
      </c>
      <c r="P31" s="1" t="s">
        <v>154</v>
      </c>
      <c r="Q31" s="1" t="s">
        <v>269</v>
      </c>
      <c r="R31" s="1" t="s">
        <v>156</v>
      </c>
      <c r="S31" s="1" t="s">
        <v>157</v>
      </c>
      <c r="T31" s="1" t="s">
        <v>158</v>
      </c>
    </row>
    <row r="32" s="1" customFormat="1" spans="1:20">
      <c r="A32" s="3">
        <v>17112994149</v>
      </c>
      <c r="B32" s="1" t="s">
        <v>267</v>
      </c>
      <c r="C32" s="1" t="s">
        <v>270</v>
      </c>
      <c r="D32" s="1" t="s">
        <v>246</v>
      </c>
      <c r="E32" s="1" t="s">
        <v>100</v>
      </c>
      <c r="F32" s="1" t="s">
        <v>236</v>
      </c>
      <c r="G32" s="1" t="s">
        <v>148</v>
      </c>
      <c r="H32" s="1" t="s">
        <v>149</v>
      </c>
      <c r="I32" s="1" t="s">
        <v>271</v>
      </c>
      <c r="J32" s="1" t="s">
        <v>151</v>
      </c>
      <c r="K32" s="1" t="s">
        <v>271</v>
      </c>
      <c r="L32" s="1" t="s">
        <v>272</v>
      </c>
      <c r="M32" s="1" t="s">
        <v>273</v>
      </c>
      <c r="N32" s="1" t="s">
        <v>273</v>
      </c>
      <c r="O32" s="1" t="s">
        <v>153</v>
      </c>
      <c r="P32" s="1" t="s">
        <v>154</v>
      </c>
      <c r="Q32" s="1" t="s">
        <v>274</v>
      </c>
      <c r="R32" s="1" t="s">
        <v>156</v>
      </c>
      <c r="S32" s="1" t="s">
        <v>157</v>
      </c>
      <c r="T32" s="1" t="s">
        <v>163</v>
      </c>
    </row>
    <row r="33" s="1" customFormat="1" spans="1:20">
      <c r="A33" s="3">
        <v>17108157185</v>
      </c>
      <c r="B33" s="1" t="s">
        <v>275</v>
      </c>
      <c r="C33" s="1" t="s">
        <v>276</v>
      </c>
      <c r="D33" s="1" t="s">
        <v>277</v>
      </c>
      <c r="E33" s="1" t="s">
        <v>37</v>
      </c>
      <c r="F33" s="1" t="s">
        <v>236</v>
      </c>
      <c r="G33" s="1" t="s">
        <v>177</v>
      </c>
      <c r="H33" s="1" t="s">
        <v>149</v>
      </c>
      <c r="I33" s="1" t="s">
        <v>278</v>
      </c>
      <c r="J33" s="1" t="s">
        <v>151</v>
      </c>
      <c r="K33" s="1" t="s">
        <v>278</v>
      </c>
      <c r="L33" s="1" t="s">
        <v>278</v>
      </c>
      <c r="M33" s="1" t="s">
        <v>152</v>
      </c>
      <c r="N33" s="1" t="s">
        <v>152</v>
      </c>
      <c r="O33" s="1" t="s">
        <v>153</v>
      </c>
      <c r="P33" s="1" t="s">
        <v>154</v>
      </c>
      <c r="Q33" s="1" t="s">
        <v>279</v>
      </c>
      <c r="R33" s="1" t="s">
        <v>156</v>
      </c>
      <c r="S33" s="1" t="s">
        <v>157</v>
      </c>
      <c r="T33" s="1" t="s">
        <v>163</v>
      </c>
    </row>
    <row r="34" s="1" customFormat="1" spans="1:20">
      <c r="A34" s="3">
        <v>17106920112</v>
      </c>
      <c r="B34" s="1" t="s">
        <v>280</v>
      </c>
      <c r="C34" s="1" t="s">
        <v>281</v>
      </c>
      <c r="D34" s="1" t="s">
        <v>282</v>
      </c>
      <c r="E34" s="1" t="s">
        <v>283</v>
      </c>
      <c r="F34" s="1" t="s">
        <v>195</v>
      </c>
      <c r="G34" s="1" t="s">
        <v>177</v>
      </c>
      <c r="H34" s="1" t="s">
        <v>149</v>
      </c>
      <c r="I34" s="1" t="s">
        <v>284</v>
      </c>
      <c r="J34" s="1" t="s">
        <v>151</v>
      </c>
      <c r="K34" s="1" t="s">
        <v>284</v>
      </c>
      <c r="L34" s="1" t="s">
        <v>284</v>
      </c>
      <c r="M34" s="1" t="s">
        <v>152</v>
      </c>
      <c r="N34" s="1" t="s">
        <v>152</v>
      </c>
      <c r="O34" s="1" t="s">
        <v>153</v>
      </c>
      <c r="P34" s="1" t="s">
        <v>154</v>
      </c>
      <c r="Q34" s="1" t="s">
        <v>285</v>
      </c>
      <c r="R34" s="1" t="s">
        <v>156</v>
      </c>
      <c r="S34" s="1" t="s">
        <v>157</v>
      </c>
      <c r="T34" s="1" t="s">
        <v>158</v>
      </c>
    </row>
    <row r="35" s="1" customFormat="1" spans="1:20">
      <c r="A35" s="3">
        <v>17106891397</v>
      </c>
      <c r="B35" s="1" t="s">
        <v>280</v>
      </c>
      <c r="C35" s="1" t="s">
        <v>286</v>
      </c>
      <c r="D35" s="1" t="s">
        <v>282</v>
      </c>
      <c r="E35" s="1" t="s">
        <v>30</v>
      </c>
      <c r="F35" s="1" t="s">
        <v>195</v>
      </c>
      <c r="G35" s="1" t="s">
        <v>177</v>
      </c>
      <c r="H35" s="1" t="s">
        <v>149</v>
      </c>
      <c r="I35" s="1" t="s">
        <v>284</v>
      </c>
      <c r="J35" s="1" t="s">
        <v>151</v>
      </c>
      <c r="K35" s="1" t="s">
        <v>284</v>
      </c>
      <c r="L35" s="1" t="s">
        <v>284</v>
      </c>
      <c r="M35" s="1" t="s">
        <v>152</v>
      </c>
      <c r="N35" s="1" t="s">
        <v>152</v>
      </c>
      <c r="O35" s="1" t="s">
        <v>153</v>
      </c>
      <c r="P35" s="1" t="s">
        <v>154</v>
      </c>
      <c r="Q35" s="1" t="s">
        <v>287</v>
      </c>
      <c r="R35" s="1" t="s">
        <v>156</v>
      </c>
      <c r="S35" s="1" t="s">
        <v>157</v>
      </c>
      <c r="T35" s="1" t="s">
        <v>158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2022-01-24T02:06:45Z</dcterms:created>
  <dcterms:modified xsi:type="dcterms:W3CDTF">2022-01-24T02:14:36Z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54A722120AC3442A806D0E5DC6B3CAA3</vt:lpwstr>
  </property>
  <property fmtid="{D5CDD505-2E9C-101B-9397-08002B2CF9AE}" pid="3" name="KSOProductBuildVer">
    <vt:lpwstr>2052-11.1.0.11294</vt:lpwstr>
  </property>
</Properties>
</file>