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<sst xmlns="http://schemas.openxmlformats.org/spreadsheetml/2006/main" count="848" uniqueCount="324">
  <si>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</si>
  <si>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</si>
  <si>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</si>
  <si>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</si>
  <si>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</si>
  <si>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</si>
  <si>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</si>
  <si>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</si>
  <si>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</si>
  <si>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</si>
  <si>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</si>
  <si>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</si>
  <si>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</si>
  <si>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</si>
  <si>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</si>
  <si>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</si>
  <si>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</si>
  <si>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</si>
  <si>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</si>
  <si>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</si>
  <si>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</si>
  <si>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</si>
  <si>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</si>
  <si>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</si>
  <si>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</si>
  <si>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</si>
  <si>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</si>
  <si>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[釜山]侬新酒店(Nongshim Hotel)(55269742)</t>
  </si>
  <si>
    <t>豪华双床房&lt;2人入住&gt;&lt;不退款&gt;&lt;早餐&gt;</t>
  </si>
  <si>
    <t>HKD</t>
  </si>
  <si>
    <t>Lee/Jiyeon</t>
  </si>
  <si>
    <t>CA13030220122HKD</t>
  </si>
  <si>
    <t>未提现</t>
  </si>
  <si>
    <t>携程开票</t>
  </si>
  <si>
    <t>[迈阿密海滩]斯坦顿南海滩万豪酒店(Marriott Stanton South Beach)(55680347)</t>
  </si>
  <si>
    <t>天际线景观2张双人床房&lt;2人入住&gt;&lt;不退款&gt;</t>
  </si>
  <si>
    <t>JIHYE/SHIN</t>
  </si>
  <si>
    <t>[卡罗莱纳州]佛得岛海滩万怡度假酒店(Courtyard by Marriott Isla Verde Beach Resort)(68027906)</t>
  </si>
  <si>
    <t>优质特大床房带沙发床和阳台-低楼层&lt;2人入住&gt;&lt;不退款&gt;</t>
  </si>
  <si>
    <t>Smith/Stephan Miquel</t>
  </si>
  <si>
    <t>[河内]河内俱乐部&amp;寓所酒店(The Hanoi Club Hotel &amp;  Residences)(55862032)</t>
  </si>
  <si>
    <t>城景高级双床房（2张单人床）&lt;2人入住&gt;&lt;不退款&gt;</t>
  </si>
  <si>
    <t>CHERNYSHEVA/TATIANA,DUPLESSIS/MARK</t>
  </si>
  <si>
    <t>[亚特兰大]威斯汀亚特兰大桃树广场酒店(The Westin Peachtree Plaza, Atlanta)(55491741)</t>
  </si>
  <si>
    <t>豪华特大床房&lt;不退款&gt;&lt;2人入住&gt;</t>
  </si>
  <si>
    <t>Hernandez/Raynnis</t>
  </si>
  <si>
    <t>[Bancarkembar]普禾加多阿斯顿会议中心酒店(Aston Imperium Purwokerto Hotel &amp; Convention Center)(55573074)</t>
  </si>
  <si>
    <t>豪华间&lt;不退款&gt;&lt;2人入住&gt;</t>
  </si>
  <si>
    <t>Sitorus/Benny</t>
  </si>
  <si>
    <t>[济州市]艺廊家庭旅馆酒店(Gallery Hotel Bnb)(55832105)</t>
  </si>
  <si>
    <t>标准大床房&lt;2人入住&gt;&lt;不退款&gt;</t>
  </si>
  <si>
    <t>kim/Eungcho</t>
  </si>
  <si>
    <t>[加尔各答]加尔各答威斯汀酒店(The Westin Kolkata Rajarhat)(55779623)</t>
  </si>
  <si>
    <t>特大床房&lt;2人入住&gt;&lt;不退款&gt;&lt;早餐&gt;</t>
  </si>
  <si>
    <t>Gupta/Sagar</t>
  </si>
  <si>
    <t>[万锦]多伦多马克姆万豪酒店(Toronto Marriott Markham)(60480442)</t>
  </si>
  <si>
    <t>庭景特大床房&lt;不退款&gt;&lt;2人入住&gt;</t>
  </si>
  <si>
    <t>Tiongson/Claudeen</t>
  </si>
  <si>
    <t>CA13030220123HKD</t>
  </si>
  <si>
    <t>取消</t>
  </si>
  <si>
    <t>阶梯</t>
  </si>
  <si>
    <t>[万锦]多伦多东北/万锦市万怡酒店(Courtyard by Marriott Toronto Northeast/Markham)(55312363)</t>
  </si>
  <si>
    <t>特大床房&lt;不退款&gt;&lt;2人入住&gt;</t>
  </si>
  <si>
    <t>HU/XIAOYAN</t>
  </si>
  <si>
    <t>[吉隆坡]吉隆坡威斯汀酒店(The Westin Kuala Lumpur)(55666037)</t>
  </si>
  <si>
    <t>双床房&lt;2人入住&gt;&lt;不退款&gt;</t>
  </si>
  <si>
    <t>WONG/WEI SHI</t>
  </si>
  <si>
    <t>70884648;70884649</t>
  </si>
  <si>
    <t>[兰卡威]兰卡威贝拉维斯达海滨度假村(Bella Vista Waterfront Resort Langkawi)(55680668)</t>
  </si>
  <si>
    <t>豪华客房&lt;2人入住&gt;&lt;不退款&gt;</t>
  </si>
  <si>
    <t>Gin Son/Cha</t>
  </si>
  <si>
    <t>[贝伊奥卢]喜来登伊斯坦布尔市中心酒店(Sheraton Istanbul City Center)(71612710)</t>
  </si>
  <si>
    <t>行政特大床房&lt;2人入住&gt;&lt;不退款&gt;&lt;早餐&gt;</t>
  </si>
  <si>
    <t>Morgan/Kal</t>
  </si>
  <si>
    <t>[马德里]埃克广场酒店(Exe Plaza Madrid)(55542732)</t>
  </si>
  <si>
    <t>YU/JUN,Ye/Sheng</t>
  </si>
  <si>
    <t>[迈阿密]迈阿密布里克尔雅乐轩酒店(Aloft Miami Brickell)(68027136)</t>
  </si>
  <si>
    <t>城景特大床房高层&lt;不退款&gt;&lt;2人入住&gt;</t>
  </si>
  <si>
    <t>Beniprasad/Amrita,Martinez/Mark</t>
  </si>
  <si>
    <t>CA13030220124HKD-W</t>
  </si>
  <si>
    <t>[曼谷]曼谷城市酒店(Bangkok City Hotel)(68031228)</t>
  </si>
  <si>
    <t>双人床房&lt;2人入住&gt;&lt;不退款&gt;&lt;早餐&gt;</t>
  </si>
  <si>
    <t>HUNG/WAI MAN</t>
  </si>
  <si>
    <t>[厄斯图萨多克]丽笙罗莎胡托尔酒店(Radisson Rosa Khutor Hotel)(77371548)</t>
  </si>
  <si>
    <t>高级河景房&lt;不退款&gt;&lt;2人入住&gt;</t>
  </si>
  <si>
    <t>Shah/Meit</t>
  </si>
  <si>
    <t>CA13030220124HKD</t>
  </si>
  <si>
    <t>[扎芬特姆]布鲁塞尔机场喜来登酒店(Sheraton Brussels Airport Hotel)(68026136)</t>
  </si>
  <si>
    <t>经典特大床房&lt;不退款&gt;&lt;2人入住&gt;</t>
  </si>
  <si>
    <t>Deschryver/Corinne,Escacena Magdaleno/Lucia</t>
  </si>
  <si>
    <t>[图森]图森派司JW万豪酒店(JW Marriott Tucson Starr Pass Resort)(68026822)</t>
  </si>
  <si>
    <t>特大床度假房&lt;2人入住&gt;&lt;不退款&gt;</t>
  </si>
  <si>
    <t>WANG/YAN,ZHANG/JIAN</t>
  </si>
  <si>
    <t>[费城]费城市中心喜来登酒店(Sheraton Philadelphia Downtown)(55299105)</t>
  </si>
  <si>
    <t>2张双人床房&lt;2人入住&gt;&lt;不退款&gt;</t>
  </si>
  <si>
    <t>Wang/YAQIONG</t>
  </si>
  <si>
    <t>[Lebak Gede]万隆尼欧蒂帕迪优库尔酒店(Hotel Neo Dipatiukur Bandung)(60514391)</t>
  </si>
  <si>
    <t>尼欧房&lt;2人入住&gt;&lt;不退款&gt;&lt;早餐&gt;</t>
  </si>
  <si>
    <t>Sujai/Mohamad</t>
  </si>
  <si>
    <t>[Sipson]伦敦希斯洛假日酒店 - 巴斯路(Holiday Inn London Heathrow - Bath Road, an Ihg Hotel)(55304149)</t>
  </si>
  <si>
    <t>客房1张双人床，带沙发床（不吸烟）&lt;2人入住&gt;&lt;不退款&gt;&lt;早餐&gt;</t>
  </si>
  <si>
    <t>MEIJUN/LIU</t>
  </si>
  <si>
    <t>[旧金山]旧金山马奎斯联合广场万豪酒店(San Francisco Marriott Marquis Union Square)(55851820)</t>
  </si>
  <si>
    <t>城景特大床房&lt;不退款&gt;&lt;2人入住&gt;</t>
  </si>
  <si>
    <t>sanghwa/yoon</t>
  </si>
  <si>
    <t>[孟买]圣瑞吉孟买酒店(The St. Regis Mumbai)(56196574)</t>
  </si>
  <si>
    <t>城市景观特大床房&lt;2人入住&gt;&lt;不退款&gt;&lt;早餐&gt;</t>
  </si>
  <si>
    <t>Thakkar/Nupur Vipul</t>
  </si>
  <si>
    <t>[慕尼黑]阿德米瑞酒店(Hotel Admiral)(55337404)</t>
  </si>
  <si>
    <t>高级双人床房带阳台&lt;2人入住&gt;&lt;不退款&gt;&lt;早餐&gt;</t>
  </si>
  <si>
    <t>Zeininger/Joerg Hannes</t>
  </si>
  <si>
    <t>EXP-1883224599</t>
  </si>
  <si>
    <t>[首尔]金河酒店(GoldRiver Hotel)(55328869)</t>
  </si>
  <si>
    <t>豪华大床房&lt;不退款&gt;&lt;2人入住&gt;</t>
  </si>
  <si>
    <t>LIM/JUNG HO</t>
  </si>
  <si>
    <t>F0106071</t>
  </si>
  <si>
    <t>[巴黎]巴黎中心埃克斯酒店(Hotel Exe Paris Centre)(55547276)</t>
  </si>
  <si>
    <t>客房&lt;不退款&gt;&lt;2人入住&gt;</t>
  </si>
  <si>
    <t>GUILBERT/Nolwenn,ROBERT/Lucas</t>
  </si>
  <si>
    <t>，</t>
  </si>
  <si>
    <t>34470.97 HKD</t>
  </si>
  <si>
    <t>A220124143209481</t>
  </si>
  <si>
    <t>总计：34470.97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</si>
  <si>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</si>
  <si>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</si>
  <si>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</si>
  <si>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</si>
  <si>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</si>
  <si>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</si>
  <si>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</si>
  <si>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</si>
  <si>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</si>
  <si>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</si>
  <si>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</si>
  <si>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</si>
  <si>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</si>
  <si>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</si>
  <si>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</si>
  <si>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</si>
  <si>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</si>
  <si>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2022-01-20</t>
  </si>
  <si>
    <t>2403573</t>
  </si>
  <si>
    <t>巴黎中心埃克斯酒店</t>
  </si>
  <si>
    <t>GUILBERT Nolwenn,ROBERT Lucas</t>
  </si>
  <si>
    <t>2022-01-21</t>
  </si>
  <si>
    <t>退房日周结</t>
  </si>
  <si>
    <t>374.60</t>
  </si>
  <si>
    <t>458.00</t>
  </si>
  <si>
    <t>0</t>
  </si>
  <si>
    <t>0.00</t>
  </si>
  <si>
    <t>携程汇智国际直连</t>
  </si>
  <si>
    <t>2022-01-20 22:29:24</t>
  </si>
  <si>
    <t>否</t>
  </si>
  <si>
    <t>汇智国际旅游发展有限公司</t>
  </si>
  <si>
    <t>直连</t>
  </si>
  <si>
    <t>2403176</t>
  </si>
  <si>
    <t>金河酒店</t>
  </si>
  <si>
    <t>LIM JUNG HO</t>
  </si>
  <si>
    <t>372.96</t>
  </si>
  <si>
    <t>456.00</t>
  </si>
  <si>
    <t>2022-01-20 20:04:23</t>
  </si>
  <si>
    <t>2403100</t>
  </si>
  <si>
    <t>海军上将酒店</t>
  </si>
  <si>
    <t>Zeininger Joerg Hannes</t>
  </si>
  <si>
    <t>718.12</t>
  </si>
  <si>
    <t>878.00</t>
  </si>
  <si>
    <t>2022-01-20 19:45:16</t>
  </si>
  <si>
    <t>2022-01-19</t>
  </si>
  <si>
    <t>2401418</t>
  </si>
  <si>
    <t>埃克广场酒店</t>
  </si>
  <si>
    <t>YU JUN,Ye Sheng</t>
  </si>
  <si>
    <t>498.10</t>
  </si>
  <si>
    <t>609.00</t>
  </si>
  <si>
    <t>2022-01-19 22:39:47</t>
  </si>
  <si>
    <t>2400945</t>
  </si>
  <si>
    <t>伊斯坦布尔市中心喜来登酒店</t>
  </si>
  <si>
    <t>Morgan Kal</t>
  </si>
  <si>
    <t>691.94</t>
  </si>
  <si>
    <t>846.00</t>
  </si>
  <si>
    <t>2022-01-19 19:53:30</t>
  </si>
  <si>
    <t>2400373</t>
  </si>
  <si>
    <t>兰卡威贝拉维斯达海滨度假村</t>
  </si>
  <si>
    <t>Gin Son Cha</t>
  </si>
  <si>
    <t>161.13</t>
  </si>
  <si>
    <t>197.00</t>
  </si>
  <si>
    <t>2022-01-19 16:10:05</t>
  </si>
  <si>
    <t>2400249</t>
  </si>
  <si>
    <t>圣瑞吉孟买酒店</t>
  </si>
  <si>
    <t>Thakkar Nupur Vipul</t>
  </si>
  <si>
    <t>627.33</t>
  </si>
  <si>
    <t>767.00</t>
  </si>
  <si>
    <t>2022-01-19 14:57:16</t>
  </si>
  <si>
    <t>2400239</t>
  </si>
  <si>
    <t>旧金山马奎斯联合广场万豪酒店</t>
  </si>
  <si>
    <t>sanghwa yoon</t>
  </si>
  <si>
    <t>2157.62</t>
  </si>
  <si>
    <t>2638.00</t>
  </si>
  <si>
    <t>2022-01-19 14:50:46</t>
  </si>
  <si>
    <t>2399656</t>
  </si>
  <si>
    <t>万隆尼欧蒂帕迪优库尔酒店</t>
  </si>
  <si>
    <t>Sujai Mohamad</t>
  </si>
  <si>
    <t>328.80</t>
  </si>
  <si>
    <t>402.00</t>
  </si>
  <si>
    <t>2022-01-19 07:44:35</t>
  </si>
  <si>
    <t>2399595</t>
  </si>
  <si>
    <t>费城市中心喜来登酒店</t>
  </si>
  <si>
    <t>Wang YAQIONG</t>
  </si>
  <si>
    <t>1454.23</t>
  </si>
  <si>
    <t>1778.00</t>
  </si>
  <si>
    <t>2022-01-19 04:02:58</t>
  </si>
  <si>
    <t>2022-01-18</t>
  </si>
  <si>
    <t>2399024</t>
  </si>
  <si>
    <t>吉隆坡威斯汀酒店</t>
  </si>
  <si>
    <t>WONG WEI SHI</t>
  </si>
  <si>
    <t>868.61</t>
  </si>
  <si>
    <t>1062.00</t>
  </si>
  <si>
    <t>2022-01-18 20:03:04</t>
  </si>
  <si>
    <t>2398980</t>
  </si>
  <si>
    <t>加尔各答威斯汀酒店</t>
  </si>
  <si>
    <t>Gupta Sagar</t>
  </si>
  <si>
    <t>478.47</t>
  </si>
  <si>
    <t>585.00</t>
  </si>
  <si>
    <t>2022-01-18 19:44:53</t>
  </si>
  <si>
    <t>2398531</t>
  </si>
  <si>
    <t>艺廊家庭旅馆酒店</t>
  </si>
  <si>
    <t>kim Eungcho</t>
  </si>
  <si>
    <t>227.38</t>
  </si>
  <si>
    <t>278.00</t>
  </si>
  <si>
    <t>2022-01-18 16:26:51</t>
  </si>
  <si>
    <t>2398177</t>
  </si>
  <si>
    <t>普禾加多阿斯顿会议中心酒店</t>
  </si>
  <si>
    <t>Sitorus Benny</t>
  </si>
  <si>
    <t>240.46</t>
  </si>
  <si>
    <t>294.00</t>
  </si>
  <si>
    <t>2022-01-18 13:10:00</t>
  </si>
  <si>
    <t>2397810</t>
  </si>
  <si>
    <t>威斯汀桃树广场酒店</t>
  </si>
  <si>
    <t>Hernandez Raynnis</t>
  </si>
  <si>
    <t>797.45</t>
  </si>
  <si>
    <t>975.00</t>
  </si>
  <si>
    <t>2022-01-18 10:00:20</t>
  </si>
  <si>
    <t>2397483</t>
  </si>
  <si>
    <t>图森斯塔尔派司 JW 万豪度假酒店及水疗中心</t>
  </si>
  <si>
    <t>WANG YAN,ZHANG JIAN</t>
  </si>
  <si>
    <t>1487.76</t>
  </si>
  <si>
    <t>1819.00</t>
  </si>
  <si>
    <t>2022-01-18 00:46:32</t>
  </si>
  <si>
    <t>2022-01-16</t>
  </si>
  <si>
    <t>2395113</t>
  </si>
  <si>
    <t>外滩华尔道夫酒店</t>
  </si>
  <si>
    <t>CHERNYSHEVA TATIANA,DUPLESSIS MARK</t>
  </si>
  <si>
    <t>314.89</t>
  </si>
  <si>
    <t>385.00</t>
  </si>
  <si>
    <t>2022-01-16 20:33:27</t>
  </si>
  <si>
    <t>2393792</t>
  </si>
  <si>
    <t>佛得岛海滩万怡度假酒店</t>
  </si>
  <si>
    <t>Smith Stephan Miquel</t>
  </si>
  <si>
    <t>3673.19</t>
  </si>
  <si>
    <t>4491.00</t>
  </si>
  <si>
    <t>2022-01-16 05:22:25</t>
  </si>
  <si>
    <t>2393791</t>
  </si>
  <si>
    <t>多伦多东北/万锦市万怡酒店</t>
  </si>
  <si>
    <t>HU XIAOYAN</t>
  </si>
  <si>
    <t>1853.36</t>
  </si>
  <si>
    <t>2266.00</t>
  </si>
  <si>
    <t>2022-01-16 05:20:25</t>
  </si>
  <si>
    <t>2022-01-15</t>
  </si>
  <si>
    <t>2391669</t>
  </si>
  <si>
    <t>斯坦顿南海滩万豪酒店</t>
  </si>
  <si>
    <t>JIHYE SHIN</t>
  </si>
  <si>
    <t>2208.33</t>
  </si>
  <si>
    <t>2700.00</t>
  </si>
  <si>
    <t>2022-01-15 02:07:58</t>
  </si>
  <si>
    <t>2022-01-14</t>
  </si>
  <si>
    <t>2390792</t>
  </si>
  <si>
    <t>布鲁塞尔机场喜来登酒店</t>
  </si>
  <si>
    <t>Deschryver Corinne,Escacena Magdaleno Lucia</t>
  </si>
  <si>
    <t>1053.46</t>
  </si>
  <si>
    <t>1288.00</t>
  </si>
  <si>
    <t>2022-01-14 18:42:48</t>
  </si>
  <si>
    <t>2022-01-12</t>
  </si>
  <si>
    <t>2385136</t>
  </si>
  <si>
    <t>Radisson Rosa Khutor</t>
  </si>
  <si>
    <t>Shah Meit</t>
  </si>
  <si>
    <t>4169.53</t>
  </si>
  <si>
    <t>5091.00</t>
  </si>
  <si>
    <t>2022-01-12 06:06:39</t>
  </si>
  <si>
    <t>2022-01-02</t>
  </si>
  <si>
    <t>2369424</t>
  </si>
  <si>
    <t>侬新酒店</t>
  </si>
  <si>
    <t>Lee Jiyeon</t>
  </si>
  <si>
    <t>755.45</t>
  </si>
  <si>
    <t>925.00</t>
  </si>
  <si>
    <t>2022-01-02 19:47:21</t>
  </si>
  <si>
    <t>2021-12-01</t>
  </si>
  <si>
    <t>2322417</t>
  </si>
  <si>
    <t>多伦多马克姆万豪酒店</t>
  </si>
  <si>
    <t>Tiongson Claudeen</t>
  </si>
  <si>
    <t>641.75</t>
  </si>
  <si>
    <t>641</t>
  </si>
  <si>
    <t>525</t>
  </si>
  <si>
    <t>--</t>
  </si>
  <si>
    <t>2021-10-21</t>
  </si>
  <si>
    <t>2280943</t>
  </si>
  <si>
    <t>拉斯维加斯威尼斯人度假酒店</t>
  </si>
  <si>
    <t>Pruett Eric</t>
  </si>
  <si>
    <t>3841.43</t>
  </si>
  <si>
    <t>4671.00</t>
  </si>
  <si>
    <t>-4670</t>
  </si>
  <si>
    <t>-3841</t>
  </si>
  <si>
    <t>2021-10-21 01:03:03</t>
  </si>
  <si>
    <t>2021-07-10</t>
  </si>
  <si>
    <t>2191423</t>
  </si>
  <si>
    <t>曼谷城市酒店</t>
  </si>
  <si>
    <t>HUNG WAI MAN</t>
  </si>
  <si>
    <t>2021-07-10 14:09:45</t>
  </si>
  <si>
    <t>2021-07-02</t>
  </si>
  <si>
    <t>2180396</t>
  </si>
  <si>
    <t>迈阿密布里克尔雅乐轩酒店</t>
  </si>
  <si>
    <t>Beniprasad Amrita,Martinez Mark</t>
  </si>
  <si>
    <t>2022-01-17</t>
  </si>
  <si>
    <t>2252.61</t>
  </si>
  <si>
    <t>2021-07-02 04:53:53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</si>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</sst>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17103078093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44579</v>
      </c>
      <c r="G2" s="5">
        <v>44580</v>
      </c>
      <c r="H2" s="4">
        <v>1</v>
      </c>
      <c r="I2" s="4">
        <v>1</v>
      </c>
      <c r="J2" s="4">
        <v>1</v>
      </c>
      <c r="K2" s="4" t="s">
        <v>29</v>
      </c>
      <c r="L2" s="4">
        <v>925</v>
      </c>
      <c r="M2" s="4">
        <v>925</v>
      </c>
      <c r="N2" s="4" t="s">
        <v>30</v>
      </c>
      <c r="O2" s="4" t="s">
        <v>31</v>
      </c>
      <c r="P2" s="4" t="s">
        <v>32</v>
      </c>
      <c r="Q2" s="4">
        <v>0</v>
      </c>
      <c r="R2" s="6">
        <v>44563</v>
      </c>
      <c r="S2" s="5">
        <v>44583</v>
      </c>
      <c r="T2" s="4" t="s">
        <v>33</v>
      </c>
      <c r="U2" s="4">
        <v>925</v>
      </c>
      <c r="V2" s="4">
        <v>0</v>
      </c>
      <c r="W2" s="4">
        <v>0</v>
      </c>
      <c r="X2" s="4">
        <v>2369424</v>
      </c>
    </row>
    <row r="3" s="4" customFormat="1" spans="1:25">
      <c r="A3" s="4">
        <v>17178553700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44579</v>
      </c>
      <c r="G3" s="5">
        <v>44580</v>
      </c>
      <c r="H3" s="4">
        <v>1</v>
      </c>
      <c r="I3" s="4">
        <v>1</v>
      </c>
      <c r="J3" s="4">
        <v>1</v>
      </c>
      <c r="K3" s="4" t="s">
        <v>29</v>
      </c>
      <c r="L3" s="4">
        <v>2700</v>
      </c>
      <c r="M3" s="4">
        <v>2700</v>
      </c>
      <c r="N3" s="4" t="s">
        <v>36</v>
      </c>
      <c r="O3" s="4" t="s">
        <v>31</v>
      </c>
      <c r="P3" s="4" t="s">
        <v>32</v>
      </c>
      <c r="Q3" s="4">
        <v>0</v>
      </c>
      <c r="R3" s="6">
        <v>44576</v>
      </c>
      <c r="S3" s="5">
        <v>44583</v>
      </c>
      <c r="T3" s="4" t="s">
        <v>33</v>
      </c>
      <c r="U3" s="4">
        <v>2700</v>
      </c>
      <c r="V3" s="4">
        <v>0</v>
      </c>
      <c r="W3" s="4">
        <v>0</v>
      </c>
      <c r="X3" s="4">
        <v>2391669</v>
      </c>
      <c r="Y3" s="4">
        <v>98714941</v>
      </c>
    </row>
    <row r="4" s="4" customFormat="1" spans="1:25">
      <c r="A4" s="4">
        <v>17184520948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44577</v>
      </c>
      <c r="G4" s="5">
        <v>44580</v>
      </c>
      <c r="H4" s="4">
        <v>1</v>
      </c>
      <c r="I4" s="4">
        <v>3</v>
      </c>
      <c r="J4" s="4">
        <v>3</v>
      </c>
      <c r="K4" s="4" t="s">
        <v>29</v>
      </c>
      <c r="L4" s="4">
        <v>4491</v>
      </c>
      <c r="M4" s="4">
        <v>4491</v>
      </c>
      <c r="N4" s="4" t="s">
        <v>39</v>
      </c>
      <c r="O4" s="4" t="s">
        <v>31</v>
      </c>
      <c r="P4" s="4" t="s">
        <v>32</v>
      </c>
      <c r="Q4" s="4">
        <v>0</v>
      </c>
      <c r="R4" s="6">
        <v>44577</v>
      </c>
      <c r="S4" s="5">
        <v>44583</v>
      </c>
      <c r="T4" s="4" t="s">
        <v>33</v>
      </c>
      <c r="U4" s="4">
        <v>4491</v>
      </c>
      <c r="V4" s="4">
        <v>0</v>
      </c>
      <c r="W4" s="4">
        <v>0</v>
      </c>
      <c r="X4" s="4"/>
      <c r="Y4" s="4">
        <v>99406121</v>
      </c>
    </row>
    <row r="5" s="4" customFormat="1" spans="1:24">
      <c r="A5" s="4">
        <v>17186703508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44579</v>
      </c>
      <c r="G5" s="5">
        <v>44580</v>
      </c>
      <c r="H5" s="4">
        <v>1</v>
      </c>
      <c r="I5" s="4">
        <v>1</v>
      </c>
      <c r="J5" s="4">
        <v>1</v>
      </c>
      <c r="K5" s="4" t="s">
        <v>29</v>
      </c>
      <c r="L5" s="4">
        <v>385</v>
      </c>
      <c r="M5" s="4">
        <v>385</v>
      </c>
      <c r="N5" s="4" t="s">
        <v>42</v>
      </c>
      <c r="O5" s="4" t="s">
        <v>31</v>
      </c>
      <c r="P5" s="4" t="s">
        <v>32</v>
      </c>
      <c r="Q5" s="4">
        <v>0</v>
      </c>
      <c r="R5" s="6">
        <v>44577</v>
      </c>
      <c r="S5" s="5">
        <v>44583</v>
      </c>
      <c r="T5" s="4" t="s">
        <v>33</v>
      </c>
      <c r="U5" s="4">
        <v>385</v>
      </c>
      <c r="V5" s="4">
        <v>0</v>
      </c>
      <c r="W5" s="4">
        <v>0</v>
      </c>
      <c r="X5" s="4">
        <v>2395113</v>
      </c>
    </row>
    <row r="6" s="4" customFormat="1" spans="1:25">
      <c r="A6" s="4">
        <v>17193800851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44579</v>
      </c>
      <c r="G6" s="5">
        <v>44580</v>
      </c>
      <c r="H6" s="4">
        <v>1</v>
      </c>
      <c r="I6" s="4">
        <v>1</v>
      </c>
      <c r="J6" s="4">
        <v>1</v>
      </c>
      <c r="K6" s="4" t="s">
        <v>29</v>
      </c>
      <c r="L6" s="4">
        <v>975</v>
      </c>
      <c r="M6" s="4">
        <v>975</v>
      </c>
      <c r="N6" s="4" t="s">
        <v>45</v>
      </c>
      <c r="O6" s="4" t="s">
        <v>31</v>
      </c>
      <c r="P6" s="4" t="s">
        <v>32</v>
      </c>
      <c r="Q6" s="4">
        <v>0</v>
      </c>
      <c r="R6" s="6">
        <v>44579</v>
      </c>
      <c r="S6" s="5">
        <v>44583</v>
      </c>
      <c r="T6" s="4" t="s">
        <v>33</v>
      </c>
      <c r="U6" s="4">
        <v>975</v>
      </c>
      <c r="V6" s="4">
        <v>0</v>
      </c>
      <c r="W6" s="4">
        <v>0</v>
      </c>
      <c r="X6" s="4"/>
      <c r="Y6" s="4">
        <v>70707615</v>
      </c>
    </row>
    <row r="7" s="4" customFormat="1" spans="1:23">
      <c r="A7" s="4">
        <v>17194394855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44579</v>
      </c>
      <c r="G7" s="5">
        <v>44580</v>
      </c>
      <c r="H7" s="4">
        <v>1</v>
      </c>
      <c r="I7" s="4">
        <v>1</v>
      </c>
      <c r="J7" s="4">
        <v>1</v>
      </c>
      <c r="K7" s="4" t="s">
        <v>29</v>
      </c>
      <c r="L7" s="4">
        <v>294</v>
      </c>
      <c r="M7" s="4">
        <v>294</v>
      </c>
      <c r="N7" s="4" t="s">
        <v>48</v>
      </c>
      <c r="O7" s="4" t="s">
        <v>31</v>
      </c>
      <c r="P7" s="4" t="s">
        <v>32</v>
      </c>
      <c r="Q7" s="4">
        <v>0</v>
      </c>
      <c r="R7" s="6">
        <v>44579</v>
      </c>
      <c r="S7" s="5">
        <v>44583</v>
      </c>
      <c r="T7" s="4" t="s">
        <v>33</v>
      </c>
      <c r="U7" s="4">
        <v>294</v>
      </c>
      <c r="V7" s="4">
        <v>0</v>
      </c>
      <c r="W7" s="4">
        <v>0</v>
      </c>
    </row>
    <row r="8" s="4" customFormat="1" spans="1:25">
      <c r="A8" s="4">
        <v>17195034052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44579</v>
      </c>
      <c r="G8" s="5">
        <v>44580</v>
      </c>
      <c r="H8" s="4">
        <v>1</v>
      </c>
      <c r="I8" s="4">
        <v>1</v>
      </c>
      <c r="J8" s="4">
        <v>1</v>
      </c>
      <c r="K8" s="4" t="s">
        <v>29</v>
      </c>
      <c r="L8" s="4">
        <v>278</v>
      </c>
      <c r="M8" s="4">
        <v>278</v>
      </c>
      <c r="N8" s="4" t="s">
        <v>51</v>
      </c>
      <c r="O8" s="4" t="s">
        <v>31</v>
      </c>
      <c r="P8" s="4" t="s">
        <v>32</v>
      </c>
      <c r="Q8" s="4">
        <v>0</v>
      </c>
      <c r="R8" s="6">
        <v>44579</v>
      </c>
      <c r="S8" s="5">
        <v>44583</v>
      </c>
      <c r="T8" s="4" t="s">
        <v>33</v>
      </c>
      <c r="U8" s="4">
        <v>278</v>
      </c>
      <c r="V8" s="4">
        <v>0</v>
      </c>
      <c r="W8" s="4">
        <v>0</v>
      </c>
      <c r="X8" s="4">
        <v>2398531</v>
      </c>
      <c r="Y8" s="4">
        <v>1882381746</v>
      </c>
    </row>
    <row r="9" s="4" customFormat="1" spans="1:25">
      <c r="A9" s="4">
        <v>17195585006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44579</v>
      </c>
      <c r="G9" s="5">
        <v>44580</v>
      </c>
      <c r="H9" s="4">
        <v>1</v>
      </c>
      <c r="I9" s="4">
        <v>1</v>
      </c>
      <c r="J9" s="4">
        <v>1</v>
      </c>
      <c r="K9" s="4" t="s">
        <v>29</v>
      </c>
      <c r="L9" s="4">
        <v>585</v>
      </c>
      <c r="M9" s="4">
        <v>585</v>
      </c>
      <c r="N9" s="4" t="s">
        <v>54</v>
      </c>
      <c r="O9" s="4" t="s">
        <v>31</v>
      </c>
      <c r="P9" s="4" t="s">
        <v>32</v>
      </c>
      <c r="Q9" s="4">
        <v>0</v>
      </c>
      <c r="R9" s="6">
        <v>44579</v>
      </c>
      <c r="S9" s="5">
        <v>44583</v>
      </c>
      <c r="T9" s="4" t="s">
        <v>33</v>
      </c>
      <c r="U9" s="4">
        <v>585</v>
      </c>
      <c r="V9" s="4">
        <v>0</v>
      </c>
      <c r="W9" s="4">
        <v>0</v>
      </c>
      <c r="X9" s="4">
        <v>2398980</v>
      </c>
      <c r="Y9" s="4">
        <v>70880498</v>
      </c>
    </row>
    <row r="10" s="4" customFormat="1" spans="1:25">
      <c r="A10" s="4">
        <v>16902831782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44577</v>
      </c>
      <c r="G10" s="5">
        <v>44581</v>
      </c>
      <c r="H10" s="4">
        <v>1</v>
      </c>
      <c r="I10" s="4">
        <v>4</v>
      </c>
      <c r="J10" s="4">
        <v>4</v>
      </c>
      <c r="K10" s="4" t="s">
        <v>29</v>
      </c>
      <c r="L10" s="4">
        <v>2567</v>
      </c>
      <c r="M10" s="4">
        <v>2567</v>
      </c>
      <c r="N10" s="4" t="s">
        <v>57</v>
      </c>
      <c r="O10" s="4" t="s">
        <v>58</v>
      </c>
      <c r="P10" s="4" t="s">
        <v>32</v>
      </c>
      <c r="Q10" s="4">
        <v>0</v>
      </c>
      <c r="R10" s="6">
        <v>44531</v>
      </c>
      <c r="S10" s="5">
        <v>44584</v>
      </c>
      <c r="T10" s="4" t="s">
        <v>33</v>
      </c>
      <c r="U10" s="4">
        <v>2567</v>
      </c>
      <c r="V10" s="4">
        <v>0</v>
      </c>
      <c r="W10" s="4">
        <v>0</v>
      </c>
      <c r="X10" s="4">
        <v>2322417</v>
      </c>
      <c r="Y10" s="4">
        <v>95439932</v>
      </c>
    </row>
    <row r="11" s="4" customFormat="1" spans="1:25">
      <c r="A11" s="4">
        <v>16902831782</v>
      </c>
      <c r="B11" s="4" t="s">
        <v>25</v>
      </c>
      <c r="C11" s="4" t="s">
        <v>59</v>
      </c>
      <c r="D11" s="4" t="s">
        <v>55</v>
      </c>
      <c r="E11" s="4" t="s">
        <v>56</v>
      </c>
      <c r="F11" s="5">
        <v>44577</v>
      </c>
      <c r="G11" s="5">
        <v>44581</v>
      </c>
      <c r="H11" s="4">
        <v>1</v>
      </c>
      <c r="I11" s="4">
        <v>4</v>
      </c>
      <c r="J11" s="4">
        <v>4</v>
      </c>
      <c r="K11" s="4" t="s">
        <v>29</v>
      </c>
      <c r="L11" s="4">
        <v>-2567</v>
      </c>
      <c r="M11" s="4">
        <v>-2567</v>
      </c>
      <c r="N11" s="4" t="s">
        <v>57</v>
      </c>
      <c r="O11" s="4" t="s">
        <v>58</v>
      </c>
      <c r="P11" s="4" t="s">
        <v>32</v>
      </c>
      <c r="Q11" s="4">
        <v>0</v>
      </c>
      <c r="R11" s="6">
        <v>44531</v>
      </c>
      <c r="S11" s="5">
        <v>44584</v>
      </c>
      <c r="T11" s="4" t="s">
        <v>33</v>
      </c>
      <c r="U11" s="4">
        <v>-2567</v>
      </c>
      <c r="V11" s="4">
        <v>0</v>
      </c>
      <c r="W11" s="4">
        <v>0</v>
      </c>
      <c r="X11" s="4">
        <v>2322417</v>
      </c>
      <c r="Y11" s="4">
        <v>95439932</v>
      </c>
    </row>
    <row r="12" s="4" customFormat="1" spans="1:25">
      <c r="A12" s="4">
        <v>16902831782</v>
      </c>
      <c r="B12" s="4" t="s">
        <v>25</v>
      </c>
      <c r="C12" s="4" t="s">
        <v>60</v>
      </c>
      <c r="D12" s="4" t="s">
        <v>55</v>
      </c>
      <c r="E12" s="4" t="s">
        <v>56</v>
      </c>
      <c r="F12" s="5">
        <v>44577</v>
      </c>
      <c r="G12" s="5">
        <v>44581</v>
      </c>
      <c r="H12" s="4">
        <v>1</v>
      </c>
      <c r="I12" s="4">
        <v>4</v>
      </c>
      <c r="J12" s="4">
        <v>4</v>
      </c>
      <c r="K12" s="4" t="s">
        <v>29</v>
      </c>
      <c r="L12" s="4">
        <v>582.97</v>
      </c>
      <c r="M12" s="4">
        <v>582.97</v>
      </c>
      <c r="N12" s="4" t="s">
        <v>57</v>
      </c>
      <c r="O12" s="4" t="s">
        <v>58</v>
      </c>
      <c r="P12" s="4" t="s">
        <v>32</v>
      </c>
      <c r="Q12" s="4">
        <v>0</v>
      </c>
      <c r="R12" s="6">
        <v>44531</v>
      </c>
      <c r="S12" s="5">
        <v>44584</v>
      </c>
      <c r="T12" s="4" t="s">
        <v>33</v>
      </c>
      <c r="U12" s="4">
        <v>582.97</v>
      </c>
      <c r="V12" s="4">
        <v>0</v>
      </c>
      <c r="W12" s="4">
        <v>0</v>
      </c>
      <c r="X12" s="4">
        <v>2322417</v>
      </c>
      <c r="Y12" s="4">
        <v>95439932</v>
      </c>
    </row>
    <row r="13" s="4" customFormat="1" spans="1:25">
      <c r="A13" s="4">
        <v>17184521056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44577</v>
      </c>
      <c r="G13" s="5">
        <v>44581</v>
      </c>
      <c r="H13" s="4">
        <v>1</v>
      </c>
      <c r="I13" s="4">
        <v>4</v>
      </c>
      <c r="J13" s="4">
        <v>4</v>
      </c>
      <c r="K13" s="4" t="s">
        <v>29</v>
      </c>
      <c r="L13" s="4">
        <v>2266</v>
      </c>
      <c r="M13" s="4">
        <v>2266</v>
      </c>
      <c r="N13" s="4" t="s">
        <v>63</v>
      </c>
      <c r="O13" s="4" t="s">
        <v>58</v>
      </c>
      <c r="P13" s="4" t="s">
        <v>32</v>
      </c>
      <c r="Q13" s="4">
        <v>0</v>
      </c>
      <c r="R13" s="6">
        <v>44577</v>
      </c>
      <c r="S13" s="5">
        <v>44584</v>
      </c>
      <c r="T13" s="4" t="s">
        <v>33</v>
      </c>
      <c r="U13" s="4">
        <v>2266</v>
      </c>
      <c r="V13" s="4">
        <v>0</v>
      </c>
      <c r="W13" s="4">
        <v>0</v>
      </c>
      <c r="X13" s="4">
        <v>2393791</v>
      </c>
      <c r="Y13" s="4">
        <v>99405133</v>
      </c>
    </row>
    <row r="14" s="4" customFormat="1" spans="1:25">
      <c r="A14" s="4">
        <v>17195645690</v>
      </c>
      <c r="B14" s="4" t="s">
        <v>25</v>
      </c>
      <c r="C14" s="4" t="s">
        <v>26</v>
      </c>
      <c r="D14" s="4" t="s">
        <v>64</v>
      </c>
      <c r="E14" s="4" t="s">
        <v>65</v>
      </c>
      <c r="F14" s="5">
        <v>44580</v>
      </c>
      <c r="G14" s="5">
        <v>44581</v>
      </c>
      <c r="H14" s="4">
        <v>2</v>
      </c>
      <c r="I14" s="4">
        <v>1</v>
      </c>
      <c r="J14" s="4">
        <v>2</v>
      </c>
      <c r="K14" s="4" t="s">
        <v>29</v>
      </c>
      <c r="L14" s="4">
        <v>1062</v>
      </c>
      <c r="M14" s="4">
        <v>1062</v>
      </c>
      <c r="N14" s="4" t="s">
        <v>66</v>
      </c>
      <c r="O14" s="4" t="s">
        <v>58</v>
      </c>
      <c r="P14" s="4" t="s">
        <v>32</v>
      </c>
      <c r="Q14" s="4">
        <v>0</v>
      </c>
      <c r="R14" s="6">
        <v>44579</v>
      </c>
      <c r="S14" s="5">
        <v>44584</v>
      </c>
      <c r="T14" s="4" t="s">
        <v>33</v>
      </c>
      <c r="U14" s="4">
        <v>1062</v>
      </c>
      <c r="V14" s="4">
        <v>0</v>
      </c>
      <c r="W14" s="4">
        <v>0</v>
      </c>
      <c r="X14" s="4">
        <v>2399024</v>
      </c>
      <c r="Y14" s="4" t="s">
        <v>67</v>
      </c>
    </row>
    <row r="15" s="4" customFormat="1" spans="1:23">
      <c r="A15" s="4">
        <v>17199966815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44580</v>
      </c>
      <c r="G15" s="5">
        <v>44581</v>
      </c>
      <c r="H15" s="4">
        <v>1</v>
      </c>
      <c r="I15" s="4">
        <v>1</v>
      </c>
      <c r="J15" s="4">
        <v>1</v>
      </c>
      <c r="K15" s="4" t="s">
        <v>29</v>
      </c>
      <c r="L15" s="4">
        <v>197</v>
      </c>
      <c r="M15" s="4">
        <v>197</v>
      </c>
      <c r="N15" s="4" t="s">
        <v>70</v>
      </c>
      <c r="O15" s="4" t="s">
        <v>58</v>
      </c>
      <c r="P15" s="4" t="s">
        <v>32</v>
      </c>
      <c r="Q15" s="4">
        <v>0</v>
      </c>
      <c r="R15" s="6">
        <v>44580</v>
      </c>
      <c r="S15" s="5">
        <v>44584</v>
      </c>
      <c r="T15" s="4" t="s">
        <v>33</v>
      </c>
      <c r="U15" s="4">
        <v>197</v>
      </c>
      <c r="V15" s="4">
        <v>0</v>
      </c>
      <c r="W15" s="4">
        <v>0</v>
      </c>
    </row>
    <row r="16" s="4" customFormat="1" spans="1:25">
      <c r="A16" s="4">
        <v>17200782199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44580</v>
      </c>
      <c r="G16" s="5">
        <v>44581</v>
      </c>
      <c r="H16" s="4">
        <v>1</v>
      </c>
      <c r="I16" s="4">
        <v>1</v>
      </c>
      <c r="J16" s="4">
        <v>1</v>
      </c>
      <c r="K16" s="4" t="s">
        <v>29</v>
      </c>
      <c r="L16" s="4">
        <v>846</v>
      </c>
      <c r="M16" s="4">
        <v>846</v>
      </c>
      <c r="N16" s="4" t="s">
        <v>73</v>
      </c>
      <c r="O16" s="4" t="s">
        <v>58</v>
      </c>
      <c r="P16" s="4" t="s">
        <v>32</v>
      </c>
      <c r="Q16" s="4">
        <v>0</v>
      </c>
      <c r="R16" s="6">
        <v>44580</v>
      </c>
      <c r="S16" s="5">
        <v>44584</v>
      </c>
      <c r="T16" s="4" t="s">
        <v>33</v>
      </c>
      <c r="U16" s="4">
        <v>846</v>
      </c>
      <c r="V16" s="4">
        <v>0</v>
      </c>
      <c r="W16" s="4">
        <v>0</v>
      </c>
      <c r="X16" s="4"/>
      <c r="Y16" s="4">
        <v>71665013</v>
      </c>
    </row>
    <row r="17" s="4" customFormat="1" spans="1:24">
      <c r="A17" s="4">
        <v>17201426155</v>
      </c>
      <c r="B17" s="4" t="s">
        <v>25</v>
      </c>
      <c r="C17" s="4" t="s">
        <v>26</v>
      </c>
      <c r="D17" s="4" t="s">
        <v>74</v>
      </c>
      <c r="E17" s="4" t="s">
        <v>65</v>
      </c>
      <c r="F17" s="5">
        <v>44580</v>
      </c>
      <c r="G17" s="5">
        <v>44581</v>
      </c>
      <c r="H17" s="4">
        <v>1</v>
      </c>
      <c r="I17" s="4">
        <v>1</v>
      </c>
      <c r="J17" s="4">
        <v>1</v>
      </c>
      <c r="K17" s="4" t="s">
        <v>29</v>
      </c>
      <c r="L17" s="4">
        <v>609</v>
      </c>
      <c r="M17" s="4">
        <v>609</v>
      </c>
      <c r="N17" s="4" t="s">
        <v>75</v>
      </c>
      <c r="O17" s="4" t="s">
        <v>58</v>
      </c>
      <c r="P17" s="4" t="s">
        <v>32</v>
      </c>
      <c r="Q17" s="4">
        <v>0</v>
      </c>
      <c r="R17" s="6">
        <v>44580</v>
      </c>
      <c r="S17" s="5">
        <v>44584</v>
      </c>
      <c r="T17" s="4" t="s">
        <v>33</v>
      </c>
      <c r="U17" s="4">
        <v>609</v>
      </c>
      <c r="V17" s="4">
        <v>0</v>
      </c>
      <c r="W17" s="4">
        <v>0</v>
      </c>
      <c r="X17" s="4">
        <v>2401418</v>
      </c>
    </row>
    <row r="18" s="4" customFormat="1" spans="1:23">
      <c r="A18" s="4">
        <v>15672541897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44576</v>
      </c>
      <c r="G18" s="5">
        <v>44578</v>
      </c>
      <c r="H18" s="4">
        <v>1</v>
      </c>
      <c r="I18" s="4">
        <v>2</v>
      </c>
      <c r="J18" s="4">
        <v>2</v>
      </c>
      <c r="K18" s="4" t="s">
        <v>29</v>
      </c>
      <c r="L18" s="4">
        <v>2700</v>
      </c>
      <c r="M18" s="4">
        <v>2700</v>
      </c>
      <c r="N18" s="4" t="s">
        <v>78</v>
      </c>
      <c r="O18" s="4" t="s">
        <v>79</v>
      </c>
      <c r="P18" s="4" t="s">
        <v>32</v>
      </c>
      <c r="Q18" s="4">
        <v>0</v>
      </c>
      <c r="R18" s="6">
        <v>44379</v>
      </c>
      <c r="S18" s="5">
        <v>44585</v>
      </c>
      <c r="T18" s="4" t="s">
        <v>33</v>
      </c>
      <c r="U18" s="4">
        <v>2700</v>
      </c>
      <c r="V18" s="4">
        <v>0</v>
      </c>
      <c r="W18" s="4">
        <v>0</v>
      </c>
    </row>
    <row r="19" s="4" customFormat="1" spans="1:23">
      <c r="A19" s="4">
        <v>15754895881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44577</v>
      </c>
      <c r="G19" s="5">
        <v>44582</v>
      </c>
      <c r="H19" s="4">
        <v>1</v>
      </c>
      <c r="I19" s="4">
        <v>5</v>
      </c>
      <c r="J19" s="4">
        <v>5</v>
      </c>
      <c r="K19" s="4" t="s">
        <v>29</v>
      </c>
      <c r="L19" s="4">
        <v>550</v>
      </c>
      <c r="M19" s="4">
        <v>550</v>
      </c>
      <c r="N19" s="4" t="s">
        <v>82</v>
      </c>
      <c r="O19" s="4" t="s">
        <v>79</v>
      </c>
      <c r="P19" s="4" t="s">
        <v>32</v>
      </c>
      <c r="Q19" s="4">
        <v>0</v>
      </c>
      <c r="R19" s="6">
        <v>44387</v>
      </c>
      <c r="S19" s="5">
        <v>44585</v>
      </c>
      <c r="T19" s="4" t="s">
        <v>33</v>
      </c>
      <c r="U19" s="4">
        <v>550</v>
      </c>
      <c r="V19" s="4">
        <v>0</v>
      </c>
      <c r="W19" s="4">
        <v>0</v>
      </c>
    </row>
    <row r="20" s="4" customFormat="1" spans="1:23">
      <c r="A20" s="4">
        <v>15754895881</v>
      </c>
      <c r="B20" s="4" t="s">
        <v>25</v>
      </c>
      <c r="C20" s="4" t="s">
        <v>59</v>
      </c>
      <c r="D20" s="4" t="s">
        <v>80</v>
      </c>
      <c r="E20" s="4" t="s">
        <v>81</v>
      </c>
      <c r="F20" s="5">
        <v>44577</v>
      </c>
      <c r="G20" s="5">
        <v>44582</v>
      </c>
      <c r="H20" s="4">
        <v>1</v>
      </c>
      <c r="I20" s="4">
        <v>5</v>
      </c>
      <c r="J20" s="4">
        <v>5</v>
      </c>
      <c r="K20" s="4" t="s">
        <v>29</v>
      </c>
      <c r="L20" s="4">
        <v>-550</v>
      </c>
      <c r="M20" s="4">
        <v>-550</v>
      </c>
      <c r="N20" s="4" t="s">
        <v>82</v>
      </c>
      <c r="O20" s="4" t="s">
        <v>79</v>
      </c>
      <c r="P20" s="4" t="s">
        <v>32</v>
      </c>
      <c r="Q20" s="4">
        <v>0</v>
      </c>
      <c r="R20" s="6">
        <v>44387</v>
      </c>
      <c r="S20" s="5">
        <v>44585</v>
      </c>
      <c r="T20" s="4" t="s">
        <v>33</v>
      </c>
      <c r="U20" s="4">
        <v>-550</v>
      </c>
      <c r="V20" s="4">
        <v>0</v>
      </c>
      <c r="W20" s="4">
        <v>0</v>
      </c>
    </row>
    <row r="21" s="4" customFormat="1" spans="1:25">
      <c r="A21" s="4">
        <v>17160063504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44579</v>
      </c>
      <c r="G21" s="5">
        <v>44582</v>
      </c>
      <c r="H21" s="4">
        <v>1</v>
      </c>
      <c r="I21" s="4">
        <v>3</v>
      </c>
      <c r="J21" s="4">
        <v>3</v>
      </c>
      <c r="K21" s="4" t="s">
        <v>29</v>
      </c>
      <c r="L21" s="4">
        <v>5091</v>
      </c>
      <c r="M21" s="4">
        <v>5091</v>
      </c>
      <c r="N21" s="4" t="s">
        <v>85</v>
      </c>
      <c r="O21" s="4" t="s">
        <v>86</v>
      </c>
      <c r="P21" s="4" t="s">
        <v>32</v>
      </c>
      <c r="Q21" s="4">
        <v>0</v>
      </c>
      <c r="R21" s="6">
        <v>44573</v>
      </c>
      <c r="S21" s="5">
        <v>44585</v>
      </c>
      <c r="T21" s="4" t="s">
        <v>33</v>
      </c>
      <c r="U21" s="4">
        <v>5091</v>
      </c>
      <c r="V21" s="4">
        <v>0</v>
      </c>
      <c r="W21" s="4">
        <v>0</v>
      </c>
      <c r="X21" s="4">
        <v>2385136</v>
      </c>
      <c r="Y21" s="4">
        <v>16928757</v>
      </c>
    </row>
    <row r="22" s="4" customFormat="1" spans="1:25">
      <c r="A22" s="4">
        <v>17177148257</v>
      </c>
      <c r="B22" s="4" t="s">
        <v>25</v>
      </c>
      <c r="C22" s="4" t="s">
        <v>26</v>
      </c>
      <c r="D22" s="4" t="s">
        <v>87</v>
      </c>
      <c r="E22" s="4" t="s">
        <v>88</v>
      </c>
      <c r="F22" s="5">
        <v>44581</v>
      </c>
      <c r="G22" s="5">
        <v>44582</v>
      </c>
      <c r="H22" s="4">
        <v>1</v>
      </c>
      <c r="I22" s="4">
        <v>1</v>
      </c>
      <c r="J22" s="4">
        <v>1</v>
      </c>
      <c r="K22" s="4" t="s">
        <v>29</v>
      </c>
      <c r="L22" s="4">
        <v>1288</v>
      </c>
      <c r="M22" s="4">
        <v>1288</v>
      </c>
      <c r="N22" s="4" t="s">
        <v>89</v>
      </c>
      <c r="O22" s="4" t="s">
        <v>86</v>
      </c>
      <c r="P22" s="4" t="s">
        <v>32</v>
      </c>
      <c r="Q22" s="4">
        <v>0</v>
      </c>
      <c r="R22" s="6">
        <v>44575</v>
      </c>
      <c r="S22" s="5">
        <v>44585</v>
      </c>
      <c r="T22" s="4" t="s">
        <v>33</v>
      </c>
      <c r="U22" s="4">
        <v>1288</v>
      </c>
      <c r="V22" s="4">
        <v>0</v>
      </c>
      <c r="W22" s="4">
        <v>0</v>
      </c>
      <c r="X22" s="4">
        <v>2390792</v>
      </c>
      <c r="Y22" s="4">
        <v>98474199</v>
      </c>
    </row>
    <row r="23" s="4" customFormat="1" spans="1:25">
      <c r="A23" s="4">
        <v>17193346039</v>
      </c>
      <c r="B23" s="4" t="s">
        <v>25</v>
      </c>
      <c r="C23" s="4" t="s">
        <v>26</v>
      </c>
      <c r="D23" s="4" t="s">
        <v>90</v>
      </c>
      <c r="E23" s="4" t="s">
        <v>91</v>
      </c>
      <c r="F23" s="5">
        <v>44581</v>
      </c>
      <c r="G23" s="5">
        <v>44582</v>
      </c>
      <c r="H23" s="4">
        <v>1</v>
      </c>
      <c r="I23" s="4">
        <v>1</v>
      </c>
      <c r="J23" s="4">
        <v>1</v>
      </c>
      <c r="K23" s="4" t="s">
        <v>29</v>
      </c>
      <c r="L23" s="4">
        <v>1819</v>
      </c>
      <c r="M23" s="4">
        <v>1819</v>
      </c>
      <c r="N23" s="4" t="s">
        <v>92</v>
      </c>
      <c r="O23" s="4" t="s">
        <v>86</v>
      </c>
      <c r="P23" s="4" t="s">
        <v>32</v>
      </c>
      <c r="Q23" s="4">
        <v>0</v>
      </c>
      <c r="R23" s="6">
        <v>44579</v>
      </c>
      <c r="S23" s="5">
        <v>44585</v>
      </c>
      <c r="T23" s="4" t="s">
        <v>33</v>
      </c>
      <c r="U23" s="4">
        <v>1819</v>
      </c>
      <c r="V23" s="4">
        <v>0</v>
      </c>
      <c r="W23" s="4">
        <v>0</v>
      </c>
      <c r="X23" s="4">
        <v>2397483</v>
      </c>
      <c r="Y23" s="4">
        <v>70324666</v>
      </c>
    </row>
    <row r="24" s="4" customFormat="1" spans="1:25">
      <c r="A24" s="4">
        <v>17198471680</v>
      </c>
      <c r="B24" s="4" t="s">
        <v>25</v>
      </c>
      <c r="C24" s="4" t="s">
        <v>26</v>
      </c>
      <c r="D24" s="4" t="s">
        <v>93</v>
      </c>
      <c r="E24" s="4" t="s">
        <v>94</v>
      </c>
      <c r="F24" s="5">
        <v>44580</v>
      </c>
      <c r="G24" s="5">
        <v>44582</v>
      </c>
      <c r="H24" s="4">
        <v>1</v>
      </c>
      <c r="I24" s="4">
        <v>2</v>
      </c>
      <c r="J24" s="4">
        <v>2</v>
      </c>
      <c r="K24" s="4" t="s">
        <v>29</v>
      </c>
      <c r="L24" s="4">
        <v>1778</v>
      </c>
      <c r="M24" s="4">
        <v>1778</v>
      </c>
      <c r="N24" s="4" t="s">
        <v>95</v>
      </c>
      <c r="O24" s="4" t="s">
        <v>86</v>
      </c>
      <c r="P24" s="4" t="s">
        <v>32</v>
      </c>
      <c r="Q24" s="4">
        <v>0</v>
      </c>
      <c r="R24" s="6">
        <v>44580</v>
      </c>
      <c r="S24" s="5">
        <v>44585</v>
      </c>
      <c r="T24" s="4" t="s">
        <v>33</v>
      </c>
      <c r="U24" s="4">
        <v>1778</v>
      </c>
      <c r="V24" s="4">
        <v>0</v>
      </c>
      <c r="W24" s="4">
        <v>0</v>
      </c>
      <c r="X24" s="4"/>
      <c r="Y24" s="4">
        <v>71237768</v>
      </c>
    </row>
    <row r="25" s="4" customFormat="1" spans="1:23">
      <c r="A25" s="4">
        <v>17198555022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44580</v>
      </c>
      <c r="G25" s="5">
        <v>44582</v>
      </c>
      <c r="H25" s="4">
        <v>1</v>
      </c>
      <c r="I25" s="4">
        <v>2</v>
      </c>
      <c r="J25" s="4">
        <v>2</v>
      </c>
      <c r="K25" s="4" t="s">
        <v>29</v>
      </c>
      <c r="L25" s="4">
        <v>402</v>
      </c>
      <c r="M25" s="4">
        <v>402</v>
      </c>
      <c r="N25" s="4" t="s">
        <v>98</v>
      </c>
      <c r="O25" s="4" t="s">
        <v>86</v>
      </c>
      <c r="P25" s="4" t="s">
        <v>32</v>
      </c>
      <c r="Q25" s="4">
        <v>0</v>
      </c>
      <c r="R25" s="6">
        <v>44580</v>
      </c>
      <c r="S25" s="5">
        <v>44585</v>
      </c>
      <c r="T25" s="4" t="s">
        <v>33</v>
      </c>
      <c r="U25" s="4">
        <v>402</v>
      </c>
      <c r="V25" s="4">
        <v>0</v>
      </c>
      <c r="W25" s="4">
        <v>0</v>
      </c>
    </row>
    <row r="26" s="4" customFormat="1" spans="1:23">
      <c r="A26" s="4">
        <v>17198588676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44581</v>
      </c>
      <c r="G26" s="5">
        <v>44582</v>
      </c>
      <c r="H26" s="4">
        <v>1</v>
      </c>
      <c r="I26" s="4">
        <v>1</v>
      </c>
      <c r="J26" s="4">
        <v>1</v>
      </c>
      <c r="K26" s="4" t="s">
        <v>29</v>
      </c>
      <c r="L26" s="4">
        <v>990</v>
      </c>
      <c r="M26" s="4">
        <v>990</v>
      </c>
      <c r="N26" s="4" t="s">
        <v>101</v>
      </c>
      <c r="O26" s="4" t="s">
        <v>86</v>
      </c>
      <c r="P26" s="4" t="s">
        <v>32</v>
      </c>
      <c r="Q26" s="4">
        <v>0</v>
      </c>
      <c r="R26" s="6">
        <v>44580</v>
      </c>
      <c r="S26" s="5">
        <v>44585</v>
      </c>
      <c r="T26" s="4" t="s">
        <v>33</v>
      </c>
      <c r="U26" s="4">
        <v>990</v>
      </c>
      <c r="V26" s="4">
        <v>0</v>
      </c>
      <c r="W26" s="4">
        <v>0</v>
      </c>
    </row>
    <row r="27" s="4" customFormat="1" spans="1:23">
      <c r="A27" s="4">
        <v>17198588676</v>
      </c>
      <c r="B27" s="4" t="s">
        <v>25</v>
      </c>
      <c r="C27" s="4" t="s">
        <v>59</v>
      </c>
      <c r="D27" s="4" t="s">
        <v>99</v>
      </c>
      <c r="E27" s="4" t="s">
        <v>100</v>
      </c>
      <c r="F27" s="5">
        <v>44581</v>
      </c>
      <c r="G27" s="5">
        <v>44582</v>
      </c>
      <c r="H27" s="4">
        <v>1</v>
      </c>
      <c r="I27" s="4">
        <v>1</v>
      </c>
      <c r="J27" s="4">
        <v>1</v>
      </c>
      <c r="K27" s="4" t="s">
        <v>29</v>
      </c>
      <c r="L27" s="4">
        <v>-990</v>
      </c>
      <c r="M27" s="4">
        <v>-990</v>
      </c>
      <c r="N27" s="4" t="s">
        <v>101</v>
      </c>
      <c r="O27" s="4" t="s">
        <v>86</v>
      </c>
      <c r="P27" s="4" t="s">
        <v>32</v>
      </c>
      <c r="Q27" s="4">
        <v>0</v>
      </c>
      <c r="R27" s="6">
        <v>44580</v>
      </c>
      <c r="S27" s="5">
        <v>44585</v>
      </c>
      <c r="T27" s="4" t="s">
        <v>33</v>
      </c>
      <c r="U27" s="4">
        <v>-990</v>
      </c>
      <c r="V27" s="4">
        <v>0</v>
      </c>
      <c r="W27" s="4">
        <v>0</v>
      </c>
    </row>
    <row r="28" s="4" customFormat="1" spans="1:25">
      <c r="A28" s="4">
        <v>17199716333</v>
      </c>
      <c r="B28" s="4" t="s">
        <v>25</v>
      </c>
      <c r="C28" s="4" t="s">
        <v>26</v>
      </c>
      <c r="D28" s="4" t="s">
        <v>102</v>
      </c>
      <c r="E28" s="4" t="s">
        <v>103</v>
      </c>
      <c r="F28" s="5">
        <v>44580</v>
      </c>
      <c r="G28" s="5">
        <v>44582</v>
      </c>
      <c r="H28" s="4">
        <v>1</v>
      </c>
      <c r="I28" s="4">
        <v>2</v>
      </c>
      <c r="J28" s="4">
        <v>2</v>
      </c>
      <c r="K28" s="4" t="s">
        <v>29</v>
      </c>
      <c r="L28" s="4">
        <v>2638</v>
      </c>
      <c r="M28" s="4">
        <v>2638</v>
      </c>
      <c r="N28" s="4" t="s">
        <v>104</v>
      </c>
      <c r="O28" s="4" t="s">
        <v>86</v>
      </c>
      <c r="P28" s="4" t="s">
        <v>32</v>
      </c>
      <c r="Q28" s="4">
        <v>0</v>
      </c>
      <c r="R28" s="6">
        <v>44580</v>
      </c>
      <c r="S28" s="5">
        <v>44585</v>
      </c>
      <c r="T28" s="4" t="s">
        <v>33</v>
      </c>
      <c r="U28" s="4">
        <v>2638</v>
      </c>
      <c r="V28" s="4">
        <v>0</v>
      </c>
      <c r="W28" s="4">
        <v>0</v>
      </c>
      <c r="X28" s="4"/>
      <c r="Y28" s="4">
        <v>71595475</v>
      </c>
    </row>
    <row r="29" s="4" customFormat="1" spans="1:25">
      <c r="A29" s="4">
        <v>17199734724</v>
      </c>
      <c r="B29" s="4" t="s">
        <v>25</v>
      </c>
      <c r="C29" s="4" t="s">
        <v>26</v>
      </c>
      <c r="D29" s="4" t="s">
        <v>105</v>
      </c>
      <c r="E29" s="4" t="s">
        <v>106</v>
      </c>
      <c r="F29" s="5">
        <v>44581</v>
      </c>
      <c r="G29" s="5">
        <v>44582</v>
      </c>
      <c r="H29" s="4">
        <v>1</v>
      </c>
      <c r="I29" s="4">
        <v>1</v>
      </c>
      <c r="J29" s="4">
        <v>1</v>
      </c>
      <c r="K29" s="4" t="s">
        <v>29</v>
      </c>
      <c r="L29" s="4">
        <v>767</v>
      </c>
      <c r="M29" s="4">
        <v>767</v>
      </c>
      <c r="N29" s="4" t="s">
        <v>107</v>
      </c>
      <c r="O29" s="4" t="s">
        <v>86</v>
      </c>
      <c r="P29" s="4" t="s">
        <v>32</v>
      </c>
      <c r="Q29" s="4">
        <v>0</v>
      </c>
      <c r="R29" s="6">
        <v>44580</v>
      </c>
      <c r="S29" s="5">
        <v>44585</v>
      </c>
      <c r="T29" s="4" t="s">
        <v>33</v>
      </c>
      <c r="U29" s="4">
        <v>767</v>
      </c>
      <c r="V29" s="4">
        <v>0</v>
      </c>
      <c r="W29" s="4">
        <v>0</v>
      </c>
      <c r="X29" s="4"/>
      <c r="Y29" s="4">
        <v>71596842</v>
      </c>
    </row>
    <row r="30" s="4" customFormat="1" spans="1:25">
      <c r="A30" s="4">
        <v>17205945688</v>
      </c>
      <c r="B30" s="4" t="s">
        <v>25</v>
      </c>
      <c r="C30" s="4" t="s">
        <v>26</v>
      </c>
      <c r="D30" s="4" t="s">
        <v>108</v>
      </c>
      <c r="E30" s="4" t="s">
        <v>109</v>
      </c>
      <c r="F30" s="5">
        <v>44581</v>
      </c>
      <c r="G30" s="5">
        <v>44582</v>
      </c>
      <c r="H30" s="4">
        <v>1</v>
      </c>
      <c r="I30" s="4">
        <v>1</v>
      </c>
      <c r="J30" s="4">
        <v>1</v>
      </c>
      <c r="K30" s="4" t="s">
        <v>29</v>
      </c>
      <c r="L30" s="4">
        <v>878</v>
      </c>
      <c r="M30" s="4">
        <v>878</v>
      </c>
      <c r="N30" s="4" t="s">
        <v>110</v>
      </c>
      <c r="O30" s="4" t="s">
        <v>86</v>
      </c>
      <c r="P30" s="4" t="s">
        <v>32</v>
      </c>
      <c r="Q30" s="4">
        <v>0</v>
      </c>
      <c r="R30" s="6">
        <v>44581</v>
      </c>
      <c r="S30" s="5">
        <v>44585</v>
      </c>
      <c r="T30" s="4" t="s">
        <v>33</v>
      </c>
      <c r="U30" s="4">
        <v>878</v>
      </c>
      <c r="V30" s="4">
        <v>0</v>
      </c>
      <c r="W30" s="4">
        <v>0</v>
      </c>
      <c r="X30" s="4"/>
      <c r="Y30" s="4" t="s">
        <v>111</v>
      </c>
    </row>
    <row r="31" s="4" customFormat="1" spans="1:25">
      <c r="A31" s="4">
        <v>17206050740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44581</v>
      </c>
      <c r="G31" s="5">
        <v>44582</v>
      </c>
      <c r="H31" s="4">
        <v>1</v>
      </c>
      <c r="I31" s="4">
        <v>1</v>
      </c>
      <c r="J31" s="4">
        <v>1</v>
      </c>
      <c r="K31" s="4" t="s">
        <v>29</v>
      </c>
      <c r="L31" s="4">
        <v>456</v>
      </c>
      <c r="M31" s="4">
        <v>456</v>
      </c>
      <c r="N31" s="4" t="s">
        <v>114</v>
      </c>
      <c r="O31" s="4" t="s">
        <v>86</v>
      </c>
      <c r="P31" s="4" t="s">
        <v>32</v>
      </c>
      <c r="Q31" s="4">
        <v>0</v>
      </c>
      <c r="R31" s="6">
        <v>44581</v>
      </c>
      <c r="S31" s="5">
        <v>44585</v>
      </c>
      <c r="T31" s="4" t="s">
        <v>33</v>
      </c>
      <c r="U31" s="4">
        <v>456</v>
      </c>
      <c r="V31" s="4">
        <v>0</v>
      </c>
      <c r="W31" s="4">
        <v>0</v>
      </c>
      <c r="X31" s="4">
        <v>2403176</v>
      </c>
      <c r="Y31" s="4" t="s">
        <v>115</v>
      </c>
    </row>
    <row r="32" s="4" customFormat="1" spans="1:23">
      <c r="A32" s="4">
        <v>17206617226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44581</v>
      </c>
      <c r="G32" s="5">
        <v>44582</v>
      </c>
      <c r="H32" s="4">
        <v>1</v>
      </c>
      <c r="I32" s="4">
        <v>1</v>
      </c>
      <c r="J32" s="4">
        <v>1</v>
      </c>
      <c r="K32" s="4" t="s">
        <v>29</v>
      </c>
      <c r="L32" s="4">
        <v>458</v>
      </c>
      <c r="M32" s="4">
        <v>458</v>
      </c>
      <c r="N32" s="4" t="s">
        <v>118</v>
      </c>
      <c r="O32" s="4" t="s">
        <v>86</v>
      </c>
      <c r="P32" s="4" t="s">
        <v>32</v>
      </c>
      <c r="Q32" s="4">
        <v>0</v>
      </c>
      <c r="R32" s="6">
        <v>44581</v>
      </c>
      <c r="S32" s="5">
        <v>44585</v>
      </c>
      <c r="T32" s="4" t="s">
        <v>33</v>
      </c>
      <c r="U32" s="4">
        <v>458</v>
      </c>
      <c r="V32" s="4">
        <v>0</v>
      </c>
      <c r="W3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6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4">
        <v>17103078093</v>
      </c>
      <c r="B2" s="5">
        <v>44579</v>
      </c>
      <c r="C2" s="5">
        <v>44580</v>
      </c>
      <c r="D2" s="4">
        <v>925</v>
      </c>
      <c r="E2" s="4" t="str">
        <f>VLOOKUP(A2,HOP!A:L,12,0)</f>
        <v>925.00</v>
      </c>
      <c r="F2" s="4" t="str">
        <f>VLOOKUP(A2,HOP!A:C,3,0)</f>
        <v>2369424</v>
      </c>
      <c r="G2" s="4">
        <f>D2-E2</f>
        <v>0</v>
      </c>
      <c r="H2" s="4" t="str">
        <f>$H$1&amp;F2</f>
        <v>，2369424</v>
      </c>
      <c r="I2" s="4" t="str">
        <f>VLOOKUP(A2,HOP!A:T,20,0)</f>
        <v>直连</v>
      </c>
    </row>
    <row r="3" s="4" customFormat="1" spans="1:9">
      <c r="A3" s="4">
        <v>17178553700</v>
      </c>
      <c r="B3" s="5">
        <v>44579</v>
      </c>
      <c r="C3" s="5">
        <v>44580</v>
      </c>
      <c r="D3" s="4">
        <v>2700</v>
      </c>
      <c r="E3" s="4" t="str">
        <f>VLOOKUP(A3,HOP!A:L,12,0)</f>
        <v>2700.00</v>
      </c>
      <c r="F3" s="4" t="str">
        <f>VLOOKUP(A3,HOP!A:C,3,0)</f>
        <v>2391669</v>
      </c>
      <c r="G3" s="4">
        <f t="shared" ref="G3:G28" si="0">D3-E3</f>
        <v>0</v>
      </c>
      <c r="H3" s="4" t="str">
        <f t="shared" ref="H3:H28" si="1">$H$1&amp;F3</f>
        <v>，2391669</v>
      </c>
      <c r="I3" s="4" t="str">
        <f>VLOOKUP(A3,HOP!A:T,20,0)</f>
        <v>直连</v>
      </c>
    </row>
    <row r="4" s="4" customFormat="1" spans="1:9">
      <c r="A4" s="4">
        <v>17184520948</v>
      </c>
      <c r="B4" s="5">
        <v>44577</v>
      </c>
      <c r="C4" s="5">
        <v>44580</v>
      </c>
      <c r="D4" s="4">
        <v>4491</v>
      </c>
      <c r="E4" s="4" t="str">
        <f>VLOOKUP(A4,HOP!A:L,12,0)</f>
        <v>4491.00</v>
      </c>
      <c r="F4" s="4" t="str">
        <f>VLOOKUP(A4,HOP!A:C,3,0)</f>
        <v>2393792</v>
      </c>
      <c r="G4" s="4">
        <f t="shared" si="0"/>
        <v>0</v>
      </c>
      <c r="H4" s="4" t="str">
        <f t="shared" si="1"/>
        <v>，2393792</v>
      </c>
      <c r="I4" s="4" t="str">
        <f>VLOOKUP(A4,HOP!A:T,20,0)</f>
        <v>直连</v>
      </c>
    </row>
    <row r="5" s="4" customFormat="1" spans="1:9">
      <c r="A5" s="4">
        <v>17186703508</v>
      </c>
      <c r="B5" s="5">
        <v>44579</v>
      </c>
      <c r="C5" s="5">
        <v>44580</v>
      </c>
      <c r="D5" s="4">
        <v>385</v>
      </c>
      <c r="E5" s="4" t="str">
        <f>VLOOKUP(A5,HOP!A:L,12,0)</f>
        <v>385.00</v>
      </c>
      <c r="F5" s="4" t="str">
        <f>VLOOKUP(A5,HOP!A:C,3,0)</f>
        <v>2395113</v>
      </c>
      <c r="G5" s="4">
        <f t="shared" si="0"/>
        <v>0</v>
      </c>
      <c r="H5" s="4" t="str">
        <f t="shared" si="1"/>
        <v>，2395113</v>
      </c>
      <c r="I5" s="4" t="str">
        <f>VLOOKUP(A5,HOP!A:T,20,0)</f>
        <v>直连</v>
      </c>
    </row>
    <row r="6" s="4" customFormat="1" spans="1:9">
      <c r="A6" s="4">
        <v>17193800851</v>
      </c>
      <c r="B6" s="5">
        <v>44579</v>
      </c>
      <c r="C6" s="5">
        <v>44580</v>
      </c>
      <c r="D6" s="4">
        <v>975</v>
      </c>
      <c r="E6" s="4" t="str">
        <f>VLOOKUP(A6,HOP!A:L,12,0)</f>
        <v>975.00</v>
      </c>
      <c r="F6" s="4" t="str">
        <f>VLOOKUP(A6,HOP!A:C,3,0)</f>
        <v>2397810</v>
      </c>
      <c r="G6" s="4">
        <f t="shared" si="0"/>
        <v>0</v>
      </c>
      <c r="H6" s="4" t="str">
        <f t="shared" si="1"/>
        <v>，2397810</v>
      </c>
      <c r="I6" s="4" t="str">
        <f>VLOOKUP(A6,HOP!A:T,20,0)</f>
        <v>直连</v>
      </c>
    </row>
    <row r="7" s="4" customFormat="1" spans="1:9">
      <c r="A7" s="4">
        <v>17194394855</v>
      </c>
      <c r="B7" s="5">
        <v>44579</v>
      </c>
      <c r="C7" s="5">
        <v>44580</v>
      </c>
      <c r="D7" s="4">
        <v>294</v>
      </c>
      <c r="E7" s="4" t="str">
        <f>VLOOKUP(A7,HOP!A:L,12,0)</f>
        <v>294.00</v>
      </c>
      <c r="F7" s="4" t="str">
        <f>VLOOKUP(A7,HOP!A:C,3,0)</f>
        <v>2398177</v>
      </c>
      <c r="G7" s="4">
        <f t="shared" si="0"/>
        <v>0</v>
      </c>
      <c r="H7" s="4" t="str">
        <f t="shared" si="1"/>
        <v>，2398177</v>
      </c>
      <c r="I7" s="4" t="str">
        <f>VLOOKUP(A7,HOP!A:T,20,0)</f>
        <v>直连</v>
      </c>
    </row>
    <row r="8" s="4" customFormat="1" spans="1:9">
      <c r="A8" s="4">
        <v>17195034052</v>
      </c>
      <c r="B8" s="5">
        <v>44579</v>
      </c>
      <c r="C8" s="5">
        <v>44580</v>
      </c>
      <c r="D8" s="4">
        <v>278</v>
      </c>
      <c r="E8" s="4" t="str">
        <f>VLOOKUP(A8,HOP!A:L,12,0)</f>
        <v>278.00</v>
      </c>
      <c r="F8" s="4" t="str">
        <f>VLOOKUP(A8,HOP!A:C,3,0)</f>
        <v>2398531</v>
      </c>
      <c r="G8" s="4">
        <f t="shared" si="0"/>
        <v>0</v>
      </c>
      <c r="H8" s="4" t="str">
        <f t="shared" si="1"/>
        <v>，2398531</v>
      </c>
      <c r="I8" s="4" t="str">
        <f>VLOOKUP(A8,HOP!A:T,20,0)</f>
        <v>直连</v>
      </c>
    </row>
    <row r="9" s="4" customFormat="1" spans="1:9">
      <c r="A9" s="4">
        <v>17195585006</v>
      </c>
      <c r="B9" s="5">
        <v>44579</v>
      </c>
      <c r="C9" s="5">
        <v>44580</v>
      </c>
      <c r="D9" s="4">
        <v>585</v>
      </c>
      <c r="E9" s="4" t="str">
        <f>VLOOKUP(A9,HOP!A:L,12,0)</f>
        <v>585.00</v>
      </c>
      <c r="F9" s="4" t="str">
        <f>VLOOKUP(A9,HOP!A:C,3,0)</f>
        <v>2398980</v>
      </c>
      <c r="G9" s="4">
        <f t="shared" si="0"/>
        <v>0</v>
      </c>
      <c r="H9" s="4" t="str">
        <f t="shared" si="1"/>
        <v>，2398980</v>
      </c>
      <c r="I9" s="4" t="str">
        <f>VLOOKUP(A9,HOP!A:T,20,0)</f>
        <v>直连</v>
      </c>
    </row>
    <row r="10" s="4" customFormat="1" spans="1:9">
      <c r="A10" s="4">
        <v>16902831782</v>
      </c>
      <c r="B10" s="5">
        <v>44577</v>
      </c>
      <c r="C10" s="5">
        <v>44581</v>
      </c>
      <c r="D10" s="4">
        <v>582.97</v>
      </c>
      <c r="E10" s="4">
        <v>582.97</v>
      </c>
      <c r="F10" s="4" t="str">
        <f>VLOOKUP(A10,HOP!A:C,3,0)</f>
        <v>2322417</v>
      </c>
      <c r="G10" s="4">
        <f t="shared" si="0"/>
        <v>0</v>
      </c>
      <c r="H10" s="4" t="str">
        <f t="shared" si="1"/>
        <v>，2322417</v>
      </c>
      <c r="I10" s="4" t="str">
        <f>VLOOKUP(A10,HOP!A:T,20,0)</f>
        <v>直连</v>
      </c>
    </row>
    <row r="11" s="4" customFormat="1" spans="1:9">
      <c r="A11" s="4">
        <v>17184521056</v>
      </c>
      <c r="B11" s="5">
        <v>44577</v>
      </c>
      <c r="C11" s="5">
        <v>44581</v>
      </c>
      <c r="D11" s="4">
        <v>2266</v>
      </c>
      <c r="E11" s="4" t="str">
        <f>VLOOKUP(A11,HOP!A:L,12,0)</f>
        <v>2266.00</v>
      </c>
      <c r="F11" s="4" t="str">
        <f>VLOOKUP(A11,HOP!A:C,3,0)</f>
        <v>2393791</v>
      </c>
      <c r="G11" s="4">
        <f t="shared" si="0"/>
        <v>0</v>
      </c>
      <c r="H11" s="4" t="str">
        <f t="shared" si="1"/>
        <v>，2393791</v>
      </c>
      <c r="I11" s="4" t="str">
        <f>VLOOKUP(A11,HOP!A:T,20,0)</f>
        <v>直连</v>
      </c>
    </row>
    <row r="12" s="4" customFormat="1" spans="1:9">
      <c r="A12" s="4">
        <v>17195645690</v>
      </c>
      <c r="B12" s="5">
        <v>44580</v>
      </c>
      <c r="C12" s="5">
        <v>44581</v>
      </c>
      <c r="D12" s="4">
        <v>1062</v>
      </c>
      <c r="E12" s="4" t="str">
        <f>VLOOKUP(A12,HOP!A:L,12,0)</f>
        <v>1062.00</v>
      </c>
      <c r="F12" s="4" t="str">
        <f>VLOOKUP(A12,HOP!A:C,3,0)</f>
        <v>2399024</v>
      </c>
      <c r="G12" s="4">
        <f t="shared" si="0"/>
        <v>0</v>
      </c>
      <c r="H12" s="4" t="str">
        <f t="shared" si="1"/>
        <v>，2399024</v>
      </c>
      <c r="I12" s="4" t="str">
        <f>VLOOKUP(A12,HOP!A:T,20,0)</f>
        <v>直连</v>
      </c>
    </row>
    <row r="13" s="4" customFormat="1" spans="1:9">
      <c r="A13" s="4">
        <v>17199966815</v>
      </c>
      <c r="B13" s="5">
        <v>44580</v>
      </c>
      <c r="C13" s="5">
        <v>44581</v>
      </c>
      <c r="D13" s="4">
        <v>197</v>
      </c>
      <c r="E13" s="4" t="str">
        <f>VLOOKUP(A13,HOP!A:L,12,0)</f>
        <v>197.00</v>
      </c>
      <c r="F13" s="4" t="str">
        <f>VLOOKUP(A13,HOP!A:C,3,0)</f>
        <v>2400373</v>
      </c>
      <c r="G13" s="4">
        <f t="shared" si="0"/>
        <v>0</v>
      </c>
      <c r="H13" s="4" t="str">
        <f t="shared" si="1"/>
        <v>，2400373</v>
      </c>
      <c r="I13" s="4" t="str">
        <f>VLOOKUP(A13,HOP!A:T,20,0)</f>
        <v>直连</v>
      </c>
    </row>
    <row r="14" s="4" customFormat="1" spans="1:9">
      <c r="A14" s="4">
        <v>17200782199</v>
      </c>
      <c r="B14" s="5">
        <v>44580</v>
      </c>
      <c r="C14" s="5">
        <v>44581</v>
      </c>
      <c r="D14" s="4">
        <v>846</v>
      </c>
      <c r="E14" s="4" t="str">
        <f>VLOOKUP(A14,HOP!A:L,12,0)</f>
        <v>846.00</v>
      </c>
      <c r="F14" s="4" t="str">
        <f>VLOOKUP(A14,HOP!A:C,3,0)</f>
        <v>2400945</v>
      </c>
      <c r="G14" s="4">
        <f t="shared" si="0"/>
        <v>0</v>
      </c>
      <c r="H14" s="4" t="str">
        <f t="shared" si="1"/>
        <v>，2400945</v>
      </c>
      <c r="I14" s="4" t="str">
        <f>VLOOKUP(A14,HOP!A:T,20,0)</f>
        <v>直连</v>
      </c>
    </row>
    <row r="15" s="4" customFormat="1" spans="1:9">
      <c r="A15" s="4">
        <v>17201426155</v>
      </c>
      <c r="B15" s="5">
        <v>44580</v>
      </c>
      <c r="C15" s="5">
        <v>44581</v>
      </c>
      <c r="D15" s="4">
        <v>609</v>
      </c>
      <c r="E15" s="4" t="str">
        <f>VLOOKUP(A15,HOP!A:L,12,0)</f>
        <v>609.00</v>
      </c>
      <c r="F15" s="4" t="str">
        <f>VLOOKUP(A15,HOP!A:C,3,0)</f>
        <v>2401418</v>
      </c>
      <c r="G15" s="4">
        <f t="shared" si="0"/>
        <v>0</v>
      </c>
      <c r="H15" s="4" t="str">
        <f t="shared" si="1"/>
        <v>，2401418</v>
      </c>
      <c r="I15" s="4" t="str">
        <f>VLOOKUP(A15,HOP!A:T,20,0)</f>
        <v>直连</v>
      </c>
    </row>
    <row r="16" s="4" customFormat="1" spans="1:9">
      <c r="A16" s="4">
        <v>15672541897</v>
      </c>
      <c r="B16" s="5">
        <v>44576</v>
      </c>
      <c r="C16" s="5">
        <v>44578</v>
      </c>
      <c r="D16" s="4">
        <v>2700</v>
      </c>
      <c r="E16" s="4" t="str">
        <f>VLOOKUP(A16,HOP!A:L,12,0)</f>
        <v>2700.00</v>
      </c>
      <c r="F16" s="4" t="str">
        <f>VLOOKUP(A16,HOP!A:C,3,0)</f>
        <v>2180396</v>
      </c>
      <c r="G16" s="4">
        <f t="shared" si="0"/>
        <v>0</v>
      </c>
      <c r="H16" s="4" t="str">
        <f t="shared" si="1"/>
        <v>，2180396</v>
      </c>
      <c r="I16" s="4" t="str">
        <f>VLOOKUP(A16,HOP!A:T,20,0)</f>
        <v>直连</v>
      </c>
    </row>
    <row r="17" s="4" customFormat="1" hidden="1" spans="1:9">
      <c r="A17" s="4">
        <v>15754895881</v>
      </c>
      <c r="B17" s="5">
        <v>44577</v>
      </c>
      <c r="C17" s="5">
        <v>44582</v>
      </c>
      <c r="D17" s="4">
        <v>0</v>
      </c>
      <c r="E17" s="4" t="str">
        <f>VLOOKUP(A17,HOP!A:L,12,0)</f>
        <v>0.00</v>
      </c>
      <c r="F17" s="4" t="str">
        <f>VLOOKUP(A17,HOP!A:C,3,0)</f>
        <v>2191423</v>
      </c>
      <c r="G17" s="4">
        <f t="shared" si="0"/>
        <v>0</v>
      </c>
      <c r="H17" s="4" t="str">
        <f t="shared" si="1"/>
        <v>，2191423</v>
      </c>
      <c r="I17" s="4" t="str">
        <f>VLOOKUP(A17,HOP!A:T,20,0)</f>
        <v>直连</v>
      </c>
    </row>
    <row r="18" s="4" customFormat="1" spans="1:9">
      <c r="A18" s="4">
        <v>17160063504</v>
      </c>
      <c r="B18" s="5">
        <v>44579</v>
      </c>
      <c r="C18" s="5">
        <v>44582</v>
      </c>
      <c r="D18" s="4">
        <v>5091</v>
      </c>
      <c r="E18" s="4" t="str">
        <f>VLOOKUP(A18,HOP!A:L,12,0)</f>
        <v>5091.00</v>
      </c>
      <c r="F18" s="4" t="str">
        <f>VLOOKUP(A18,HOP!A:C,3,0)</f>
        <v>2385136</v>
      </c>
      <c r="G18" s="4">
        <f t="shared" si="0"/>
        <v>0</v>
      </c>
      <c r="H18" s="4" t="str">
        <f t="shared" si="1"/>
        <v>，2385136</v>
      </c>
      <c r="I18" s="4" t="str">
        <f>VLOOKUP(A18,HOP!A:T,20,0)</f>
        <v>直连</v>
      </c>
    </row>
    <row r="19" s="4" customFormat="1" spans="1:9">
      <c r="A19" s="4">
        <v>17177148257</v>
      </c>
      <c r="B19" s="5">
        <v>44581</v>
      </c>
      <c r="C19" s="5">
        <v>44582</v>
      </c>
      <c r="D19" s="4">
        <v>1288</v>
      </c>
      <c r="E19" s="4" t="str">
        <f>VLOOKUP(A19,HOP!A:L,12,0)</f>
        <v>1288.00</v>
      </c>
      <c r="F19" s="4" t="str">
        <f>VLOOKUP(A19,HOP!A:C,3,0)</f>
        <v>2390792</v>
      </c>
      <c r="G19" s="4">
        <f t="shared" si="0"/>
        <v>0</v>
      </c>
      <c r="H19" s="4" t="str">
        <f t="shared" si="1"/>
        <v>，2390792</v>
      </c>
      <c r="I19" s="4" t="str">
        <f>VLOOKUP(A19,HOP!A:T,20,0)</f>
        <v>直连</v>
      </c>
    </row>
    <row r="20" s="4" customFormat="1" spans="1:9">
      <c r="A20" s="4">
        <v>17193346039</v>
      </c>
      <c r="B20" s="5">
        <v>44581</v>
      </c>
      <c r="C20" s="5">
        <v>44582</v>
      </c>
      <c r="D20" s="4">
        <v>1819</v>
      </c>
      <c r="E20" s="4" t="str">
        <f>VLOOKUP(A20,HOP!A:L,12,0)</f>
        <v>1819.00</v>
      </c>
      <c r="F20" s="4" t="str">
        <f>VLOOKUP(A20,HOP!A:C,3,0)</f>
        <v>2397483</v>
      </c>
      <c r="G20" s="4">
        <f t="shared" si="0"/>
        <v>0</v>
      </c>
      <c r="H20" s="4" t="str">
        <f t="shared" si="1"/>
        <v>，2397483</v>
      </c>
      <c r="I20" s="4" t="str">
        <f>VLOOKUP(A20,HOP!A:T,20,0)</f>
        <v>直连</v>
      </c>
    </row>
    <row r="21" s="4" customFormat="1" spans="1:9">
      <c r="A21" s="4">
        <v>17198471680</v>
      </c>
      <c r="B21" s="5">
        <v>44580</v>
      </c>
      <c r="C21" s="5">
        <v>44582</v>
      </c>
      <c r="D21" s="4">
        <v>1778</v>
      </c>
      <c r="E21" s="4" t="str">
        <f>VLOOKUP(A21,HOP!A:L,12,0)</f>
        <v>1778.00</v>
      </c>
      <c r="F21" s="4" t="str">
        <f>VLOOKUP(A21,HOP!A:C,3,0)</f>
        <v>2399595</v>
      </c>
      <c r="G21" s="4">
        <f t="shared" si="0"/>
        <v>0</v>
      </c>
      <c r="H21" s="4" t="str">
        <f t="shared" si="1"/>
        <v>，2399595</v>
      </c>
      <c r="I21" s="4" t="str">
        <f>VLOOKUP(A21,HOP!A:T,20,0)</f>
        <v>直连</v>
      </c>
    </row>
    <row r="22" s="4" customFormat="1" spans="1:9">
      <c r="A22" s="4">
        <v>17198555022</v>
      </c>
      <c r="B22" s="5">
        <v>44580</v>
      </c>
      <c r="C22" s="5">
        <v>44582</v>
      </c>
      <c r="D22" s="4">
        <v>402</v>
      </c>
      <c r="E22" s="4" t="str">
        <f>VLOOKUP(A22,HOP!A:L,12,0)</f>
        <v>402.00</v>
      </c>
      <c r="F22" s="4" t="str">
        <f>VLOOKUP(A22,HOP!A:C,3,0)</f>
        <v>2399656</v>
      </c>
      <c r="G22" s="4">
        <f t="shared" si="0"/>
        <v>0</v>
      </c>
      <c r="H22" s="4" t="str">
        <f t="shared" si="1"/>
        <v>，2399656</v>
      </c>
      <c r="I22" s="4" t="str">
        <f>VLOOKUP(A22,HOP!A:T,20,0)</f>
        <v>直连</v>
      </c>
    </row>
    <row r="23" s="4" customFormat="1" hidden="1" spans="1:9">
      <c r="A23" s="4">
        <v>17198588676</v>
      </c>
      <c r="B23" s="5">
        <v>44581</v>
      </c>
      <c r="C23" s="5">
        <v>44582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spans="1:9">
      <c r="A24" s="4">
        <v>17199716333</v>
      </c>
      <c r="B24" s="5">
        <v>44580</v>
      </c>
      <c r="C24" s="5">
        <v>44582</v>
      </c>
      <c r="D24" s="4">
        <v>2638</v>
      </c>
      <c r="E24" s="4" t="str">
        <f>VLOOKUP(A24,HOP!A:L,12,0)</f>
        <v>2638.00</v>
      </c>
      <c r="F24" s="4" t="str">
        <f>VLOOKUP(A24,HOP!A:C,3,0)</f>
        <v>2400239</v>
      </c>
      <c r="G24" s="4">
        <f t="shared" si="0"/>
        <v>0</v>
      </c>
      <c r="H24" s="4" t="str">
        <f t="shared" si="1"/>
        <v>，2400239</v>
      </c>
      <c r="I24" s="4" t="str">
        <f>VLOOKUP(A24,HOP!A:T,20,0)</f>
        <v>直连</v>
      </c>
    </row>
    <row r="25" s="4" customFormat="1" spans="1:9">
      <c r="A25" s="4">
        <v>17199734724</v>
      </c>
      <c r="B25" s="5">
        <v>44581</v>
      </c>
      <c r="C25" s="5">
        <v>44582</v>
      </c>
      <c r="D25" s="4">
        <v>767</v>
      </c>
      <c r="E25" s="4" t="str">
        <f>VLOOKUP(A25,HOP!A:L,12,0)</f>
        <v>767.00</v>
      </c>
      <c r="F25" s="4" t="str">
        <f>VLOOKUP(A25,HOP!A:C,3,0)</f>
        <v>2400249</v>
      </c>
      <c r="G25" s="4">
        <f t="shared" si="0"/>
        <v>0</v>
      </c>
      <c r="H25" s="4" t="str">
        <f t="shared" si="1"/>
        <v>，2400249</v>
      </c>
      <c r="I25" s="4" t="str">
        <f>VLOOKUP(A25,HOP!A:T,20,0)</f>
        <v>直连</v>
      </c>
    </row>
    <row r="26" s="4" customFormat="1" spans="1:9">
      <c r="A26" s="4">
        <v>17205945688</v>
      </c>
      <c r="B26" s="5">
        <v>44581</v>
      </c>
      <c r="C26" s="5">
        <v>44582</v>
      </c>
      <c r="D26" s="4">
        <v>878</v>
      </c>
      <c r="E26" s="4" t="str">
        <f>VLOOKUP(A26,HOP!A:L,12,0)</f>
        <v>878.00</v>
      </c>
      <c r="F26" s="4" t="str">
        <f>VLOOKUP(A26,HOP!A:C,3,0)</f>
        <v>2403100</v>
      </c>
      <c r="G26" s="4">
        <f t="shared" si="0"/>
        <v>0</v>
      </c>
      <c r="H26" s="4" t="str">
        <f t="shared" si="1"/>
        <v>，2403100</v>
      </c>
      <c r="I26" s="4" t="str">
        <f>VLOOKUP(A26,HOP!A:T,20,0)</f>
        <v>直连</v>
      </c>
    </row>
    <row r="27" s="4" customFormat="1" spans="1:9">
      <c r="A27" s="4">
        <v>17206050740</v>
      </c>
      <c r="B27" s="5">
        <v>44581</v>
      </c>
      <c r="C27" s="5">
        <v>44582</v>
      </c>
      <c r="D27" s="4">
        <v>456</v>
      </c>
      <c r="E27" s="4" t="str">
        <f>VLOOKUP(A27,HOP!A:L,12,0)</f>
        <v>456.00</v>
      </c>
      <c r="F27" s="4" t="str">
        <f>VLOOKUP(A27,HOP!A:C,3,0)</f>
        <v>2403176</v>
      </c>
      <c r="G27" s="4">
        <f t="shared" si="0"/>
        <v>0</v>
      </c>
      <c r="H27" s="4" t="str">
        <f t="shared" si="1"/>
        <v>，2403176</v>
      </c>
      <c r="I27" s="4" t="str">
        <f>VLOOKUP(A27,HOP!A:T,20,0)</f>
        <v>直连</v>
      </c>
    </row>
    <row r="28" s="4" customFormat="1" spans="1:9">
      <c r="A28" s="4">
        <v>17206617226</v>
      </c>
      <c r="B28" s="5">
        <v>44581</v>
      </c>
      <c r="C28" s="5">
        <v>44582</v>
      </c>
      <c r="D28" s="4">
        <v>458</v>
      </c>
      <c r="E28" s="4" t="str">
        <f>VLOOKUP(A28,HOP!A:L,12,0)</f>
        <v>458.00</v>
      </c>
      <c r="F28" s="4" t="str">
        <f>VLOOKUP(A28,HOP!A:C,3,0)</f>
        <v>2403573</v>
      </c>
      <c r="G28" s="4">
        <f t="shared" si="0"/>
        <v>0</v>
      </c>
      <c r="H28" s="4" t="str">
        <f t="shared" si="1"/>
        <v>，2403573</v>
      </c>
      <c r="I28" s="4" t="str">
        <f>VLOOKUP(A28,HOP!A:T,20,0)</f>
        <v>直连</v>
      </c>
    </row>
    <row r="30" spans="4:4">
      <c r="D30" s="4">
        <f>SUM(D2:D29)</f>
        <v>34470.97</v>
      </c>
    </row>
    <row r="31" spans="4:4">
      <c r="D31" s="4" t="s">
        <v>120</v>
      </c>
    </row>
    <row r="35" spans="1:1">
      <c r="A35" s="4" t="s">
        <v>121</v>
      </c>
    </row>
    <row r="36" spans="1:1">
      <c r="A36" s="4" t="s">
        <v>122</v>
      </c>
    </row>
  </sheetData>
  <autoFilter ref="A1:XFD31">
    <filterColumn colId="3">
      <filters blank="1">
        <filter val="4491"/>
        <filter val="5091"/>
        <filter val="294"/>
        <filter val="34470.97 HKD"/>
        <filter val="456"/>
        <filter val="197"/>
        <filter val="582.97"/>
        <filter val="458"/>
        <filter val="1819"/>
        <filter val="1062"/>
        <filter val="925"/>
        <filter val="2266"/>
        <filter val="767"/>
        <filter val="975"/>
        <filter val="34470.97"/>
        <filter val="278"/>
        <filter val="878"/>
        <filter val="1778"/>
        <filter val="2638"/>
        <filter val="2700"/>
        <filter val="402"/>
        <filter val="385"/>
        <filter val="585"/>
        <filter val="846"/>
        <filter val="1288"/>
        <filter val="6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</row>
    <row r="2" s="1" customFormat="1" spans="1:20">
      <c r="A2" s="3">
        <v>17206617226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140</v>
      </c>
      <c r="G2" s="1" t="s">
        <v>144</v>
      </c>
      <c r="H2" s="1" t="s">
        <v>145</v>
      </c>
      <c r="I2" s="1" t="s">
        <v>146</v>
      </c>
      <c r="J2" s="1" t="s">
        <v>29</v>
      </c>
      <c r="K2" s="1" t="s">
        <v>147</v>
      </c>
      <c r="L2" s="1" t="s">
        <v>147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17206050740</v>
      </c>
      <c r="B3" s="1" t="s">
        <v>140</v>
      </c>
      <c r="C3" s="1" t="s">
        <v>155</v>
      </c>
      <c r="D3" s="1" t="s">
        <v>156</v>
      </c>
      <c r="E3" s="1" t="s">
        <v>157</v>
      </c>
      <c r="F3" s="1" t="s">
        <v>140</v>
      </c>
      <c r="G3" s="1" t="s">
        <v>144</v>
      </c>
      <c r="H3" s="1" t="s">
        <v>145</v>
      </c>
      <c r="I3" s="1" t="s">
        <v>158</v>
      </c>
      <c r="J3" s="1" t="s">
        <v>29</v>
      </c>
      <c r="K3" s="1" t="s">
        <v>159</v>
      </c>
      <c r="L3" s="1" t="s">
        <v>159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160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17205945688</v>
      </c>
      <c r="B4" s="1" t="s">
        <v>140</v>
      </c>
      <c r="C4" s="1" t="s">
        <v>161</v>
      </c>
      <c r="D4" s="1" t="s">
        <v>162</v>
      </c>
      <c r="E4" s="1" t="s">
        <v>163</v>
      </c>
      <c r="F4" s="1" t="s">
        <v>140</v>
      </c>
      <c r="G4" s="1" t="s">
        <v>144</v>
      </c>
      <c r="H4" s="1" t="s">
        <v>145</v>
      </c>
      <c r="I4" s="1" t="s">
        <v>164</v>
      </c>
      <c r="J4" s="1" t="s">
        <v>29</v>
      </c>
      <c r="K4" s="1" t="s">
        <v>165</v>
      </c>
      <c r="L4" s="1" t="s">
        <v>165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166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17201426155</v>
      </c>
      <c r="B5" s="1" t="s">
        <v>167</v>
      </c>
      <c r="C5" s="1" t="s">
        <v>168</v>
      </c>
      <c r="D5" s="1" t="s">
        <v>169</v>
      </c>
      <c r="E5" s="1" t="s">
        <v>170</v>
      </c>
      <c r="F5" s="1" t="s">
        <v>167</v>
      </c>
      <c r="G5" s="1" t="s">
        <v>140</v>
      </c>
      <c r="H5" s="1" t="s">
        <v>145</v>
      </c>
      <c r="I5" s="1" t="s">
        <v>171</v>
      </c>
      <c r="J5" s="1" t="s">
        <v>29</v>
      </c>
      <c r="K5" s="1" t="s">
        <v>172</v>
      </c>
      <c r="L5" s="1" t="s">
        <v>172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173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17200782199</v>
      </c>
      <c r="B6" s="1" t="s">
        <v>167</v>
      </c>
      <c r="C6" s="1" t="s">
        <v>174</v>
      </c>
      <c r="D6" s="1" t="s">
        <v>175</v>
      </c>
      <c r="E6" s="1" t="s">
        <v>176</v>
      </c>
      <c r="F6" s="1" t="s">
        <v>167</v>
      </c>
      <c r="G6" s="1" t="s">
        <v>140</v>
      </c>
      <c r="H6" s="1" t="s">
        <v>145</v>
      </c>
      <c r="I6" s="1" t="s">
        <v>177</v>
      </c>
      <c r="J6" s="1" t="s">
        <v>29</v>
      </c>
      <c r="K6" s="1" t="s">
        <v>178</v>
      </c>
      <c r="L6" s="1" t="s">
        <v>178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179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17199966815</v>
      </c>
      <c r="B7" s="1" t="s">
        <v>167</v>
      </c>
      <c r="C7" s="1" t="s">
        <v>180</v>
      </c>
      <c r="D7" s="1" t="s">
        <v>181</v>
      </c>
      <c r="E7" s="1" t="s">
        <v>182</v>
      </c>
      <c r="F7" s="1" t="s">
        <v>167</v>
      </c>
      <c r="G7" s="1" t="s">
        <v>140</v>
      </c>
      <c r="H7" s="1" t="s">
        <v>145</v>
      </c>
      <c r="I7" s="1" t="s">
        <v>183</v>
      </c>
      <c r="J7" s="1" t="s">
        <v>29</v>
      </c>
      <c r="K7" s="1" t="s">
        <v>184</v>
      </c>
      <c r="L7" s="1" t="s">
        <v>184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185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17199734724</v>
      </c>
      <c r="B8" s="1" t="s">
        <v>167</v>
      </c>
      <c r="C8" s="1" t="s">
        <v>186</v>
      </c>
      <c r="D8" s="1" t="s">
        <v>187</v>
      </c>
      <c r="E8" s="1" t="s">
        <v>188</v>
      </c>
      <c r="F8" s="1" t="s">
        <v>140</v>
      </c>
      <c r="G8" s="1" t="s">
        <v>144</v>
      </c>
      <c r="H8" s="1" t="s">
        <v>145</v>
      </c>
      <c r="I8" s="1" t="s">
        <v>189</v>
      </c>
      <c r="J8" s="1" t="s">
        <v>29</v>
      </c>
      <c r="K8" s="1" t="s">
        <v>190</v>
      </c>
      <c r="L8" s="1" t="s">
        <v>190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191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17199716333</v>
      </c>
      <c r="B9" s="1" t="s">
        <v>167</v>
      </c>
      <c r="C9" s="1" t="s">
        <v>192</v>
      </c>
      <c r="D9" s="1" t="s">
        <v>193</v>
      </c>
      <c r="E9" s="1" t="s">
        <v>194</v>
      </c>
      <c r="F9" s="1" t="s">
        <v>167</v>
      </c>
      <c r="G9" s="1" t="s">
        <v>144</v>
      </c>
      <c r="H9" s="1" t="s">
        <v>145</v>
      </c>
      <c r="I9" s="1" t="s">
        <v>195</v>
      </c>
      <c r="J9" s="1" t="s">
        <v>29</v>
      </c>
      <c r="K9" s="1" t="s">
        <v>196</v>
      </c>
      <c r="L9" s="1" t="s">
        <v>196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197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17198555022</v>
      </c>
      <c r="B10" s="1" t="s">
        <v>167</v>
      </c>
      <c r="C10" s="1" t="s">
        <v>198</v>
      </c>
      <c r="D10" s="1" t="s">
        <v>199</v>
      </c>
      <c r="E10" s="1" t="s">
        <v>200</v>
      </c>
      <c r="F10" s="1" t="s">
        <v>167</v>
      </c>
      <c r="G10" s="1" t="s">
        <v>144</v>
      </c>
      <c r="H10" s="1" t="s">
        <v>145</v>
      </c>
      <c r="I10" s="1" t="s">
        <v>201</v>
      </c>
      <c r="J10" s="1" t="s">
        <v>29</v>
      </c>
      <c r="K10" s="1" t="s">
        <v>202</v>
      </c>
      <c r="L10" s="1" t="s">
        <v>202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203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17198471680</v>
      </c>
      <c r="B11" s="1" t="s">
        <v>167</v>
      </c>
      <c r="C11" s="1" t="s">
        <v>204</v>
      </c>
      <c r="D11" s="1" t="s">
        <v>205</v>
      </c>
      <c r="E11" s="1" t="s">
        <v>206</v>
      </c>
      <c r="F11" s="1" t="s">
        <v>167</v>
      </c>
      <c r="G11" s="1" t="s">
        <v>144</v>
      </c>
      <c r="H11" s="1" t="s">
        <v>145</v>
      </c>
      <c r="I11" s="1" t="s">
        <v>207</v>
      </c>
      <c r="J11" s="1" t="s">
        <v>29</v>
      </c>
      <c r="K11" s="1" t="s">
        <v>208</v>
      </c>
      <c r="L11" s="1" t="s">
        <v>208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209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17195645690</v>
      </c>
      <c r="B12" s="1" t="s">
        <v>210</v>
      </c>
      <c r="C12" s="1" t="s">
        <v>211</v>
      </c>
      <c r="D12" s="1" t="s">
        <v>212</v>
      </c>
      <c r="E12" s="1" t="s">
        <v>213</v>
      </c>
      <c r="F12" s="1" t="s">
        <v>167</v>
      </c>
      <c r="G12" s="1" t="s">
        <v>140</v>
      </c>
      <c r="H12" s="1" t="s">
        <v>145</v>
      </c>
      <c r="I12" s="1" t="s">
        <v>214</v>
      </c>
      <c r="J12" s="1" t="s">
        <v>29</v>
      </c>
      <c r="K12" s="1" t="s">
        <v>215</v>
      </c>
      <c r="L12" s="1" t="s">
        <v>215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216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17195585006</v>
      </c>
      <c r="B13" s="1" t="s">
        <v>210</v>
      </c>
      <c r="C13" s="1" t="s">
        <v>217</v>
      </c>
      <c r="D13" s="1" t="s">
        <v>218</v>
      </c>
      <c r="E13" s="1" t="s">
        <v>219</v>
      </c>
      <c r="F13" s="1" t="s">
        <v>210</v>
      </c>
      <c r="G13" s="1" t="s">
        <v>167</v>
      </c>
      <c r="H13" s="1" t="s">
        <v>145</v>
      </c>
      <c r="I13" s="1" t="s">
        <v>220</v>
      </c>
      <c r="J13" s="1" t="s">
        <v>29</v>
      </c>
      <c r="K13" s="1" t="s">
        <v>221</v>
      </c>
      <c r="L13" s="1" t="s">
        <v>221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222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17195034052</v>
      </c>
      <c r="B14" s="1" t="s">
        <v>210</v>
      </c>
      <c r="C14" s="1" t="s">
        <v>223</v>
      </c>
      <c r="D14" s="1" t="s">
        <v>224</v>
      </c>
      <c r="E14" s="1" t="s">
        <v>225</v>
      </c>
      <c r="F14" s="1" t="s">
        <v>210</v>
      </c>
      <c r="G14" s="1" t="s">
        <v>167</v>
      </c>
      <c r="H14" s="1" t="s">
        <v>145</v>
      </c>
      <c r="I14" s="1" t="s">
        <v>226</v>
      </c>
      <c r="J14" s="1" t="s">
        <v>29</v>
      </c>
      <c r="K14" s="1" t="s">
        <v>227</v>
      </c>
      <c r="L14" s="1" t="s">
        <v>227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228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17194394855</v>
      </c>
      <c r="B15" s="1" t="s">
        <v>210</v>
      </c>
      <c r="C15" s="1" t="s">
        <v>229</v>
      </c>
      <c r="D15" s="1" t="s">
        <v>230</v>
      </c>
      <c r="E15" s="1" t="s">
        <v>231</v>
      </c>
      <c r="F15" s="1" t="s">
        <v>210</v>
      </c>
      <c r="G15" s="1" t="s">
        <v>167</v>
      </c>
      <c r="H15" s="1" t="s">
        <v>145</v>
      </c>
      <c r="I15" s="1" t="s">
        <v>232</v>
      </c>
      <c r="J15" s="1" t="s">
        <v>29</v>
      </c>
      <c r="K15" s="1" t="s">
        <v>233</v>
      </c>
      <c r="L15" s="1" t="s">
        <v>233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234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17193800851</v>
      </c>
      <c r="B16" s="1" t="s">
        <v>210</v>
      </c>
      <c r="C16" s="1" t="s">
        <v>235</v>
      </c>
      <c r="D16" s="1" t="s">
        <v>236</v>
      </c>
      <c r="E16" s="1" t="s">
        <v>237</v>
      </c>
      <c r="F16" s="1" t="s">
        <v>210</v>
      </c>
      <c r="G16" s="1" t="s">
        <v>167</v>
      </c>
      <c r="H16" s="1" t="s">
        <v>145</v>
      </c>
      <c r="I16" s="1" t="s">
        <v>238</v>
      </c>
      <c r="J16" s="1" t="s">
        <v>29</v>
      </c>
      <c r="K16" s="1" t="s">
        <v>239</v>
      </c>
      <c r="L16" s="1" t="s">
        <v>239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240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17193346039</v>
      </c>
      <c r="B17" s="1" t="s">
        <v>210</v>
      </c>
      <c r="C17" s="1" t="s">
        <v>241</v>
      </c>
      <c r="D17" s="1" t="s">
        <v>242</v>
      </c>
      <c r="E17" s="1" t="s">
        <v>243</v>
      </c>
      <c r="F17" s="1" t="s">
        <v>140</v>
      </c>
      <c r="G17" s="1" t="s">
        <v>144</v>
      </c>
      <c r="H17" s="1" t="s">
        <v>145</v>
      </c>
      <c r="I17" s="1" t="s">
        <v>244</v>
      </c>
      <c r="J17" s="1" t="s">
        <v>29</v>
      </c>
      <c r="K17" s="1" t="s">
        <v>245</v>
      </c>
      <c r="L17" s="1" t="s">
        <v>245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246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17186703508</v>
      </c>
      <c r="B18" s="1" t="s">
        <v>247</v>
      </c>
      <c r="C18" s="1" t="s">
        <v>248</v>
      </c>
      <c r="D18" s="1" t="s">
        <v>249</v>
      </c>
      <c r="E18" s="1" t="s">
        <v>250</v>
      </c>
      <c r="F18" s="1" t="s">
        <v>210</v>
      </c>
      <c r="G18" s="1" t="s">
        <v>167</v>
      </c>
      <c r="H18" s="1" t="s">
        <v>145</v>
      </c>
      <c r="I18" s="1" t="s">
        <v>251</v>
      </c>
      <c r="J18" s="1" t="s">
        <v>29</v>
      </c>
      <c r="K18" s="1" t="s">
        <v>252</v>
      </c>
      <c r="L18" s="1" t="s">
        <v>252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253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17184520948</v>
      </c>
      <c r="B19" s="1" t="s">
        <v>247</v>
      </c>
      <c r="C19" s="1" t="s">
        <v>254</v>
      </c>
      <c r="D19" s="1" t="s">
        <v>255</v>
      </c>
      <c r="E19" s="1" t="s">
        <v>256</v>
      </c>
      <c r="F19" s="1" t="s">
        <v>247</v>
      </c>
      <c r="G19" s="1" t="s">
        <v>167</v>
      </c>
      <c r="H19" s="1" t="s">
        <v>145</v>
      </c>
      <c r="I19" s="1" t="s">
        <v>257</v>
      </c>
      <c r="J19" s="1" t="s">
        <v>29</v>
      </c>
      <c r="K19" s="1" t="s">
        <v>258</v>
      </c>
      <c r="L19" s="1" t="s">
        <v>258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259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17184521056</v>
      </c>
      <c r="B20" s="1" t="s">
        <v>247</v>
      </c>
      <c r="C20" s="1" t="s">
        <v>260</v>
      </c>
      <c r="D20" s="1" t="s">
        <v>261</v>
      </c>
      <c r="E20" s="1" t="s">
        <v>262</v>
      </c>
      <c r="F20" s="1" t="s">
        <v>247</v>
      </c>
      <c r="G20" s="1" t="s">
        <v>140</v>
      </c>
      <c r="H20" s="1" t="s">
        <v>145</v>
      </c>
      <c r="I20" s="1" t="s">
        <v>263</v>
      </c>
      <c r="J20" s="1" t="s">
        <v>29</v>
      </c>
      <c r="K20" s="1" t="s">
        <v>264</v>
      </c>
      <c r="L20" s="1" t="s">
        <v>264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265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17178553700</v>
      </c>
      <c r="B21" s="1" t="s">
        <v>266</v>
      </c>
      <c r="C21" s="1" t="s">
        <v>267</v>
      </c>
      <c r="D21" s="1" t="s">
        <v>268</v>
      </c>
      <c r="E21" s="1" t="s">
        <v>269</v>
      </c>
      <c r="F21" s="1" t="s">
        <v>210</v>
      </c>
      <c r="G21" s="1" t="s">
        <v>167</v>
      </c>
      <c r="H21" s="1" t="s">
        <v>145</v>
      </c>
      <c r="I21" s="1" t="s">
        <v>270</v>
      </c>
      <c r="J21" s="1" t="s">
        <v>29</v>
      </c>
      <c r="K21" s="1" t="s">
        <v>271</v>
      </c>
      <c r="L21" s="1" t="s">
        <v>271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272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17177148257</v>
      </c>
      <c r="B22" s="1" t="s">
        <v>273</v>
      </c>
      <c r="C22" s="1" t="s">
        <v>274</v>
      </c>
      <c r="D22" s="1" t="s">
        <v>275</v>
      </c>
      <c r="E22" s="1" t="s">
        <v>276</v>
      </c>
      <c r="F22" s="1" t="s">
        <v>140</v>
      </c>
      <c r="G22" s="1" t="s">
        <v>144</v>
      </c>
      <c r="H22" s="1" t="s">
        <v>145</v>
      </c>
      <c r="I22" s="1" t="s">
        <v>277</v>
      </c>
      <c r="J22" s="1" t="s">
        <v>29</v>
      </c>
      <c r="K22" s="1" t="s">
        <v>278</v>
      </c>
      <c r="L22" s="1" t="s">
        <v>278</v>
      </c>
      <c r="M22" s="1" t="s">
        <v>148</v>
      </c>
      <c r="N22" s="1" t="s">
        <v>148</v>
      </c>
      <c r="O22" s="1" t="s">
        <v>149</v>
      </c>
      <c r="P22" s="1" t="s">
        <v>150</v>
      </c>
      <c r="Q22" s="1" t="s">
        <v>279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17160063504</v>
      </c>
      <c r="B23" s="1" t="s">
        <v>280</v>
      </c>
      <c r="C23" s="1" t="s">
        <v>281</v>
      </c>
      <c r="D23" s="1" t="s">
        <v>282</v>
      </c>
      <c r="E23" s="1" t="s">
        <v>283</v>
      </c>
      <c r="F23" s="1" t="s">
        <v>210</v>
      </c>
      <c r="G23" s="1" t="s">
        <v>144</v>
      </c>
      <c r="H23" s="1" t="s">
        <v>145</v>
      </c>
      <c r="I23" s="1" t="s">
        <v>284</v>
      </c>
      <c r="J23" s="1" t="s">
        <v>29</v>
      </c>
      <c r="K23" s="1" t="s">
        <v>285</v>
      </c>
      <c r="L23" s="1" t="s">
        <v>285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286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17103078093</v>
      </c>
      <c r="B24" s="1" t="s">
        <v>287</v>
      </c>
      <c r="C24" s="1" t="s">
        <v>288</v>
      </c>
      <c r="D24" s="1" t="s">
        <v>289</v>
      </c>
      <c r="E24" s="1" t="s">
        <v>290</v>
      </c>
      <c r="F24" s="1" t="s">
        <v>210</v>
      </c>
      <c r="G24" s="1" t="s">
        <v>167</v>
      </c>
      <c r="H24" s="1" t="s">
        <v>145</v>
      </c>
      <c r="I24" s="1" t="s">
        <v>291</v>
      </c>
      <c r="J24" s="1" t="s">
        <v>29</v>
      </c>
      <c r="K24" s="1" t="s">
        <v>292</v>
      </c>
      <c r="L24" s="1" t="s">
        <v>292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293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16902831782</v>
      </c>
      <c r="B25" s="1" t="s">
        <v>294</v>
      </c>
      <c r="C25" s="1" t="s">
        <v>295</v>
      </c>
      <c r="D25" s="1" t="s">
        <v>296</v>
      </c>
      <c r="E25" s="1" t="s">
        <v>297</v>
      </c>
      <c r="F25" s="1" t="s">
        <v>247</v>
      </c>
      <c r="G25" s="1" t="s">
        <v>140</v>
      </c>
      <c r="H25" s="1" t="s">
        <v>145</v>
      </c>
      <c r="I25" s="1" t="s">
        <v>149</v>
      </c>
      <c r="J25" s="1" t="s">
        <v>29</v>
      </c>
      <c r="K25" s="1" t="s">
        <v>149</v>
      </c>
      <c r="L25" s="1" t="s">
        <v>298</v>
      </c>
      <c r="M25" s="1" t="s">
        <v>299</v>
      </c>
      <c r="N25" s="1" t="s">
        <v>300</v>
      </c>
      <c r="O25" s="1" t="s">
        <v>149</v>
      </c>
      <c r="P25" s="1" t="s">
        <v>150</v>
      </c>
      <c r="Q25" s="1" t="s">
        <v>301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16612584726</v>
      </c>
      <c r="B26" s="1" t="s">
        <v>302</v>
      </c>
      <c r="C26" s="1" t="s">
        <v>303</v>
      </c>
      <c r="D26" s="1" t="s">
        <v>304</v>
      </c>
      <c r="E26" s="1" t="s">
        <v>305</v>
      </c>
      <c r="F26" s="1" t="s">
        <v>266</v>
      </c>
      <c r="G26" s="1" t="s">
        <v>210</v>
      </c>
      <c r="H26" s="1" t="s">
        <v>145</v>
      </c>
      <c r="I26" s="1" t="s">
        <v>306</v>
      </c>
      <c r="J26" s="1" t="s">
        <v>29</v>
      </c>
      <c r="K26" s="1" t="s">
        <v>307</v>
      </c>
      <c r="L26" s="1" t="s">
        <v>149</v>
      </c>
      <c r="M26" s="1" t="s">
        <v>308</v>
      </c>
      <c r="N26" s="1" t="s">
        <v>309</v>
      </c>
      <c r="O26" s="1" t="s">
        <v>149</v>
      </c>
      <c r="P26" s="1" t="s">
        <v>150</v>
      </c>
      <c r="Q26" s="1" t="s">
        <v>310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15754895881</v>
      </c>
      <c r="B27" s="1" t="s">
        <v>311</v>
      </c>
      <c r="C27" s="1" t="s">
        <v>312</v>
      </c>
      <c r="D27" s="1" t="s">
        <v>313</v>
      </c>
      <c r="E27" s="1" t="s">
        <v>314</v>
      </c>
      <c r="F27" s="1" t="s">
        <v>247</v>
      </c>
      <c r="G27" s="1" t="s">
        <v>144</v>
      </c>
      <c r="H27" s="1" t="s">
        <v>145</v>
      </c>
      <c r="I27" s="1" t="s">
        <v>149</v>
      </c>
      <c r="J27" s="1" t="s">
        <v>29</v>
      </c>
      <c r="K27" s="1" t="s">
        <v>149</v>
      </c>
      <c r="L27" s="1" t="s">
        <v>149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315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15672541897</v>
      </c>
      <c r="B28" s="1" t="s">
        <v>316</v>
      </c>
      <c r="C28" s="1" t="s">
        <v>317</v>
      </c>
      <c r="D28" s="1" t="s">
        <v>318</v>
      </c>
      <c r="E28" s="1" t="s">
        <v>319</v>
      </c>
      <c r="F28" s="1" t="s">
        <v>266</v>
      </c>
      <c r="G28" s="1" t="s">
        <v>320</v>
      </c>
      <c r="H28" s="1" t="s">
        <v>145</v>
      </c>
      <c r="I28" s="1" t="s">
        <v>321</v>
      </c>
      <c r="J28" s="1" t="s">
        <v>29</v>
      </c>
      <c r="K28" s="1" t="s">
        <v>271</v>
      </c>
      <c r="L28" s="1" t="s">
        <v>271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322</v>
      </c>
      <c r="R28" s="1" t="s">
        <v>323</v>
      </c>
      <c r="S28" s="1" t="s">
        <v>153</v>
      </c>
      <c r="T28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2022-01-24T02:37:57Z</dcterms:created>
  <dcterms:modified xsi:type="dcterms:W3CDTF">2022-01-24T06:31:57Z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EE34C582B6F84A709EC4C5D83557E912</vt:lpwstr>
  </property>
  <property fmtid="{D5CDD505-2E9C-101B-9397-08002B2CF9AE}" pid="3" name="KSOProductBuildVer">
    <vt:lpwstr>2052-11.1.0.11294</vt:lpwstr>
  </property>
</Properties>
</file>