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对账!$1:$16</definedName>
  </definedNames>
  <calcPr calcId="144525"/>
</workbook>
</file>

<file path=xl/sharedStrings.xml><?xml version="1.0" encoding="utf-8"?>
<sst xmlns="http://schemas.openxmlformats.org/spreadsheetml/2006/main" count="385" uniqueCount="145">
  <si>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</si>
  <si>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</si>
  <si>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</si>
  <si>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</si>
  <si>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</si>
  <si>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</si>
  <si>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</si>
  <si>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</si>
  <si>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</si>
  <si>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</si>
  <si>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</si>
  <si>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</si>
  <si>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</si>
  <si>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</si>
  <si>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</si>
  <si>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</si>
  <si>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</si>
  <si>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</si>
  <si>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</si>
  <si>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</si>
  <si>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</si>
  <si>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</si>
  <si>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</si>
  <si>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</si>
  <si>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</si>
  <si>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</si>
  <si>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</si>
  <si>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[长春]城市便捷酒店(长春工农广场地铁口物贸店)(71582080)</t>
  </si>
  <si>
    <t>标准大床房&lt;双人入住&gt;&lt;内宾&gt;&lt;预付&gt;&lt;双早&gt;</t>
  </si>
  <si>
    <t>CNY</t>
  </si>
  <si>
    <t>文刚</t>
  </si>
  <si>
    <t>CA11323220125CNY</t>
  </si>
  <si>
    <t>未提现</t>
  </si>
  <si>
    <t>携程开票</t>
  </si>
  <si>
    <t>Acknowledged</t>
  </si>
  <si>
    <t>[和平]和平热龙温泉度假村(71638387)</t>
  </si>
  <si>
    <t>南湖东岸别墅双床房&lt;特惠专享&gt;&lt;双人入住&gt;&lt;双早&gt;</t>
  </si>
  <si>
    <t>方向明</t>
  </si>
  <si>
    <t>[博罗]维也纳酒店(惠州罗浮山景区店)(83292572)</t>
  </si>
  <si>
    <t>豪华套房&lt;双人入住&gt;&lt;内宾&gt;&lt;预付&gt;&lt;双早&gt;</t>
  </si>
  <si>
    <t>薛章月</t>
  </si>
  <si>
    <t>[银川]银川凯里亚德酒店(73273304)</t>
  </si>
  <si>
    <t>轻享双床房&lt;双人入住&gt;&lt;内宾&gt;&lt;预付&gt;&lt;双早&gt;</t>
  </si>
  <si>
    <t>余振龙</t>
  </si>
  <si>
    <t>[化州]城市便捷酒店(化州北岸汽车站店)(72813004)</t>
  </si>
  <si>
    <t>商务大床房&lt;双人入住&gt;&lt;内宾&gt;&lt;预付&gt;&lt;双早&gt;</t>
  </si>
  <si>
    <t>吴思琳</t>
  </si>
  <si>
    <t>吴明国</t>
  </si>
  <si>
    <t>[怀化]城市便捷酒店(怀化第一人民医院医学院店)(71584095)</t>
  </si>
  <si>
    <t>影院大床房&lt;双人入住&gt;&lt;内宾&gt;&lt;预付&gt;&lt;双早&gt;</t>
  </si>
  <si>
    <t>全新安</t>
  </si>
  <si>
    <t>[null](83812674)</t>
  </si>
  <si>
    <t>取消</t>
  </si>
  <si>
    <t>[济源]城市便捷酒店(济源济水大街济钢店)(83294370)</t>
  </si>
  <si>
    <t>高级大床房&lt;双人入住&gt;&lt;内宾&gt;&lt;预付&gt;&lt;双早&gt;</t>
  </si>
  <si>
    <t>王跃龙</t>
  </si>
  <si>
    <t>[霍州]iu酒店（霍州鼓楼店）(83293255)</t>
  </si>
  <si>
    <t>U+零压大床房&lt;双人入住&gt;&lt;内宾&gt;&lt;预付&gt;&lt;双早&gt;</t>
  </si>
  <si>
    <t>丁玦文</t>
  </si>
  <si>
    <t>[长沙]维也纳国际酒店(长沙王府井时代帝景店)(79027711)</t>
  </si>
  <si>
    <t>潘斌斌</t>
  </si>
  <si>
    <t>[徐州]希岸酒店（徐州高铁东站西广场店）(71494949)</t>
  </si>
  <si>
    <t>颜值LAB&lt;双人入住&gt;&lt;内宾&gt;&lt;预付&gt;&lt;双早&gt;</t>
  </si>
  <si>
    <t>万晔</t>
  </si>
  <si>
    <t>[太原]柏曼酒店(太原晋阳街店)(83812674)</t>
  </si>
  <si>
    <t>特惠大床房&lt;双人入住&gt;&lt;内宾&gt;&lt;预付&gt;&lt;双早&gt;</t>
  </si>
  <si>
    <t>江友带</t>
  </si>
  <si>
    <t>，</t>
  </si>
  <si>
    <t>A220125095943481</t>
  </si>
  <si>
    <t>A220125100030481</t>
  </si>
  <si>
    <t>CNY / HKD 当前参考汇率: 1.22972115</t>
  </si>
  <si>
    <t>总计： 5893.92 CNY/
7247.88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</si>
  <si>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</si>
  <si>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</si>
  <si>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</si>
  <si>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</si>
  <si>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</si>
  <si>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</si>
  <si>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</si>
  <si>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</si>
  <si>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</si>
  <si>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</si>
  <si>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</si>
  <si>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</si>
  <si>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</si>
  <si>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</si>
  <si>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</si>
  <si>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</si>
  <si>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</si>
  <si>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2022-01-21</t>
  </si>
  <si>
    <t>2405274</t>
  </si>
  <si>
    <t>柏曼酒店(太原晋阳街店)</t>
  </si>
  <si>
    <t>2022-01-22</t>
  </si>
  <si>
    <t>退房日月结</t>
  </si>
  <si>
    <t>175.44</t>
  </si>
  <si>
    <t>RMB</t>
  </si>
  <si>
    <t>0</t>
  </si>
  <si>
    <t>0.00</t>
  </si>
  <si>
    <t>携程汇智国内直连</t>
  </si>
  <si>
    <t>2022-01-21 20:29:55</t>
  </si>
  <si>
    <t>否</t>
  </si>
  <si>
    <t>汇智国际旅游发展有限公司</t>
  </si>
  <si>
    <t>直连</t>
  </si>
  <si>
    <t>2404742</t>
  </si>
  <si>
    <t>iu酒店（霍州鼓楼店）</t>
  </si>
  <si>
    <t>183.72</t>
  </si>
  <si>
    <t>2022-01-21 17:08:18</t>
  </si>
  <si>
    <t>2403899</t>
  </si>
  <si>
    <t>城市便捷酒店(济源济水大街济钢店)</t>
  </si>
  <si>
    <t>136.68</t>
  </si>
  <si>
    <t>2022-01-21 08:41:49</t>
  </si>
  <si>
    <t>2022-01-20</t>
  </si>
  <si>
    <t>2403026</t>
  </si>
  <si>
    <t>城市便捷酒店(怀化第一人民医院医学院店)</t>
  </si>
  <si>
    <t>350.88</t>
  </si>
  <si>
    <t>2022-01-20 19:05:31</t>
  </si>
  <si>
    <t>2401865</t>
  </si>
  <si>
    <t>维也纳酒店(惠州罗浮山景区店)</t>
  </si>
  <si>
    <t>389.76</t>
  </si>
  <si>
    <t>2022-01-20 10:24:41</t>
  </si>
  <si>
    <t>2401825</t>
  </si>
  <si>
    <t>城市便捷酒店(化州北岸汽车站店)</t>
  </si>
  <si>
    <t>135.66</t>
  </si>
  <si>
    <t>2022-01-20 09:56:45</t>
  </si>
  <si>
    <t>2022-01-19</t>
  </si>
  <si>
    <t>2401490</t>
  </si>
  <si>
    <t>银川凯里亚德酒店</t>
  </si>
  <si>
    <t>624.24</t>
  </si>
  <si>
    <t>2022-01-19 23:21:39</t>
  </si>
  <si>
    <t>2022-01-17</t>
  </si>
  <si>
    <t>2396249</t>
  </si>
  <si>
    <t>2022-01-18</t>
  </si>
  <si>
    <t>1434.21</t>
  </si>
  <si>
    <t>2022-01-17 14:45:48</t>
  </si>
  <si>
    <t>2022-01-15</t>
  </si>
  <si>
    <t>2392173</t>
  </si>
  <si>
    <t>和平热龙温泉度假村</t>
  </si>
  <si>
    <t>1020.00</t>
  </si>
  <si>
    <t>2022-01-15 13:00:05</t>
  </si>
  <si>
    <t>直采</t>
  </si>
  <si>
    <t>2022-01-13</t>
  </si>
  <si>
    <t>2387796</t>
  </si>
  <si>
    <t>城市便捷酒店(长春工农广场地铁口物贸店)</t>
  </si>
  <si>
    <t>1443.33</t>
  </si>
  <si>
    <t>2022-01-13 11:33:09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</si>
</sst>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7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>
        <v>17166515977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44574</v>
      </c>
      <c r="G2" s="5">
        <v>44583</v>
      </c>
      <c r="H2" s="4">
        <v>1</v>
      </c>
      <c r="I2" s="4">
        <v>9</v>
      </c>
      <c r="J2" s="4">
        <v>9</v>
      </c>
      <c r="K2" s="4" t="s">
        <v>29</v>
      </c>
      <c r="L2" s="4">
        <v>1443.33</v>
      </c>
      <c r="M2" s="4">
        <v>1443.33</v>
      </c>
      <c r="N2" s="4" t="s">
        <v>30</v>
      </c>
      <c r="O2" s="4" t="s">
        <v>31</v>
      </c>
      <c r="P2" s="4" t="s">
        <v>32</v>
      </c>
      <c r="Q2" s="4">
        <v>0</v>
      </c>
      <c r="R2" s="6">
        <v>44574</v>
      </c>
      <c r="S2" s="5">
        <v>44586</v>
      </c>
      <c r="T2" s="4" t="s">
        <v>33</v>
      </c>
      <c r="U2" s="4">
        <v>1443.33</v>
      </c>
      <c r="V2" s="4">
        <v>0</v>
      </c>
      <c r="W2" s="4">
        <v>0</v>
      </c>
      <c r="X2" s="4">
        <v>2387796</v>
      </c>
      <c r="Y2" s="4" t="s">
        <v>34</v>
      </c>
    </row>
    <row r="3" s="4" customFormat="1" spans="1:23">
      <c r="A3" s="4">
        <v>17179308310</v>
      </c>
      <c r="B3" s="4" t="s">
        <v>25</v>
      </c>
      <c r="C3" s="4" t="s">
        <v>26</v>
      </c>
      <c r="D3" s="4" t="s">
        <v>35</v>
      </c>
      <c r="E3" s="4" t="s">
        <v>36</v>
      </c>
      <c r="F3" s="5">
        <v>44581</v>
      </c>
      <c r="G3" s="5">
        <v>44583</v>
      </c>
      <c r="H3" s="4">
        <v>1</v>
      </c>
      <c r="I3" s="4">
        <v>2</v>
      </c>
      <c r="J3" s="4">
        <v>2</v>
      </c>
      <c r="K3" s="4" t="s">
        <v>29</v>
      </c>
      <c r="L3" s="4">
        <v>1020</v>
      </c>
      <c r="M3" s="4">
        <v>1020</v>
      </c>
      <c r="N3" s="4" t="s">
        <v>37</v>
      </c>
      <c r="O3" s="4" t="s">
        <v>31</v>
      </c>
      <c r="P3" s="4" t="s">
        <v>32</v>
      </c>
      <c r="Q3" s="4">
        <v>0</v>
      </c>
      <c r="R3" s="6">
        <v>44576</v>
      </c>
      <c r="S3" s="5">
        <v>44586</v>
      </c>
      <c r="T3" s="4" t="s">
        <v>33</v>
      </c>
      <c r="U3" s="4">
        <v>1020</v>
      </c>
      <c r="V3" s="4">
        <v>0</v>
      </c>
      <c r="W3" s="4">
        <v>0</v>
      </c>
    </row>
    <row r="4" s="4" customFormat="1" spans="1:24">
      <c r="A4" s="4">
        <v>17191355356</v>
      </c>
      <c r="B4" s="4" t="s">
        <v>25</v>
      </c>
      <c r="C4" s="4" t="s">
        <v>26</v>
      </c>
      <c r="D4" s="4" t="s">
        <v>38</v>
      </c>
      <c r="E4" s="4" t="s">
        <v>39</v>
      </c>
      <c r="F4" s="5">
        <v>44579</v>
      </c>
      <c r="G4" s="5">
        <v>44583</v>
      </c>
      <c r="H4" s="4">
        <v>1</v>
      </c>
      <c r="I4" s="4">
        <v>4</v>
      </c>
      <c r="J4" s="4">
        <v>4</v>
      </c>
      <c r="K4" s="4" t="s">
        <v>29</v>
      </c>
      <c r="L4" s="4">
        <v>1434.21</v>
      </c>
      <c r="M4" s="4">
        <v>1434.21</v>
      </c>
      <c r="N4" s="4" t="s">
        <v>40</v>
      </c>
      <c r="O4" s="4" t="s">
        <v>31</v>
      </c>
      <c r="P4" s="4" t="s">
        <v>32</v>
      </c>
      <c r="Q4" s="4">
        <v>0</v>
      </c>
      <c r="R4" s="6">
        <v>44578</v>
      </c>
      <c r="S4" s="5">
        <v>44586</v>
      </c>
      <c r="T4" s="4" t="s">
        <v>33</v>
      </c>
      <c r="U4" s="4">
        <v>1434.21</v>
      </c>
      <c r="V4" s="4">
        <v>0</v>
      </c>
      <c r="W4" s="4">
        <v>0</v>
      </c>
      <c r="X4" s="4">
        <v>2396249</v>
      </c>
    </row>
    <row r="5" s="4" customFormat="1" spans="1:23">
      <c r="A5" s="4">
        <v>17201553933</v>
      </c>
      <c r="B5" s="4" t="s">
        <v>25</v>
      </c>
      <c r="C5" s="4" t="s">
        <v>26</v>
      </c>
      <c r="D5" s="4" t="s">
        <v>41</v>
      </c>
      <c r="E5" s="4" t="s">
        <v>42</v>
      </c>
      <c r="F5" s="5">
        <v>44580</v>
      </c>
      <c r="G5" s="5">
        <v>44583</v>
      </c>
      <c r="H5" s="4">
        <v>1</v>
      </c>
      <c r="I5" s="4">
        <v>3</v>
      </c>
      <c r="J5" s="4">
        <v>3</v>
      </c>
      <c r="K5" s="4" t="s">
        <v>29</v>
      </c>
      <c r="L5" s="4">
        <v>624.24</v>
      </c>
      <c r="M5" s="4">
        <v>624.24</v>
      </c>
      <c r="N5" s="4" t="s">
        <v>43</v>
      </c>
      <c r="O5" s="4" t="s">
        <v>31</v>
      </c>
      <c r="P5" s="4" t="s">
        <v>32</v>
      </c>
      <c r="Q5" s="4">
        <v>0</v>
      </c>
      <c r="R5" s="6">
        <v>44580</v>
      </c>
      <c r="S5" s="5">
        <v>44586</v>
      </c>
      <c r="T5" s="4" t="s">
        <v>33</v>
      </c>
      <c r="U5" s="4">
        <v>624.24</v>
      </c>
      <c r="V5" s="4">
        <v>0</v>
      </c>
      <c r="W5" s="4">
        <v>0</v>
      </c>
    </row>
    <row r="6" s="4" customFormat="1" spans="1:24">
      <c r="A6" s="4">
        <v>17202098155</v>
      </c>
      <c r="B6" s="4" t="s">
        <v>25</v>
      </c>
      <c r="C6" s="4" t="s">
        <v>26</v>
      </c>
      <c r="D6" s="4" t="s">
        <v>44</v>
      </c>
      <c r="E6" s="4" t="s">
        <v>45</v>
      </c>
      <c r="F6" s="5">
        <v>44582</v>
      </c>
      <c r="G6" s="5">
        <v>44583</v>
      </c>
      <c r="H6" s="4">
        <v>1</v>
      </c>
      <c r="I6" s="4">
        <v>1</v>
      </c>
      <c r="J6" s="4">
        <v>1</v>
      </c>
      <c r="K6" s="4" t="s">
        <v>29</v>
      </c>
      <c r="L6" s="4">
        <v>135.66</v>
      </c>
      <c r="M6" s="4">
        <v>135.66</v>
      </c>
      <c r="N6" s="4" t="s">
        <v>46</v>
      </c>
      <c r="O6" s="4" t="s">
        <v>31</v>
      </c>
      <c r="P6" s="4" t="s">
        <v>32</v>
      </c>
      <c r="Q6" s="4">
        <v>0</v>
      </c>
      <c r="R6" s="6">
        <v>44581</v>
      </c>
      <c r="S6" s="5">
        <v>44586</v>
      </c>
      <c r="T6" s="4" t="s">
        <v>33</v>
      </c>
      <c r="U6" s="4">
        <v>135.66</v>
      </c>
      <c r="V6" s="4">
        <v>0</v>
      </c>
      <c r="W6" s="4">
        <v>0</v>
      </c>
      <c r="X6" s="4">
        <v>2401825</v>
      </c>
    </row>
    <row r="7" s="4" customFormat="1" spans="1:24">
      <c r="A7" s="4">
        <v>17202150370</v>
      </c>
      <c r="B7" s="4" t="s">
        <v>25</v>
      </c>
      <c r="C7" s="4" t="s">
        <v>26</v>
      </c>
      <c r="D7" s="4" t="s">
        <v>38</v>
      </c>
      <c r="E7" s="4" t="s">
        <v>39</v>
      </c>
      <c r="F7" s="5">
        <v>44582</v>
      </c>
      <c r="G7" s="5">
        <v>44583</v>
      </c>
      <c r="H7" s="4">
        <v>1</v>
      </c>
      <c r="I7" s="4">
        <v>1</v>
      </c>
      <c r="J7" s="4">
        <v>1</v>
      </c>
      <c r="K7" s="4" t="s">
        <v>29</v>
      </c>
      <c r="L7" s="4">
        <v>389.76</v>
      </c>
      <c r="M7" s="4">
        <v>389.76</v>
      </c>
      <c r="N7" s="4" t="s">
        <v>47</v>
      </c>
      <c r="O7" s="4" t="s">
        <v>31</v>
      </c>
      <c r="P7" s="4" t="s">
        <v>32</v>
      </c>
      <c r="Q7" s="4">
        <v>0</v>
      </c>
      <c r="R7" s="6">
        <v>44581</v>
      </c>
      <c r="S7" s="5">
        <v>44586</v>
      </c>
      <c r="T7" s="4" t="s">
        <v>33</v>
      </c>
      <c r="U7" s="4">
        <v>389.76</v>
      </c>
      <c r="V7" s="4">
        <v>0</v>
      </c>
      <c r="W7" s="4">
        <v>0</v>
      </c>
      <c r="X7" s="4">
        <v>2401865</v>
      </c>
    </row>
    <row r="8" s="4" customFormat="1" spans="1:23">
      <c r="A8" s="4">
        <v>17205859252</v>
      </c>
      <c r="B8" s="4" t="s">
        <v>25</v>
      </c>
      <c r="C8" s="4" t="s">
        <v>26</v>
      </c>
      <c r="D8" s="4" t="s">
        <v>48</v>
      </c>
      <c r="E8" s="4" t="s">
        <v>49</v>
      </c>
      <c r="F8" s="5">
        <v>44581</v>
      </c>
      <c r="G8" s="5">
        <v>44583</v>
      </c>
      <c r="H8" s="4">
        <v>1</v>
      </c>
      <c r="I8" s="4">
        <v>2</v>
      </c>
      <c r="J8" s="4">
        <v>2</v>
      </c>
      <c r="K8" s="4" t="s">
        <v>29</v>
      </c>
      <c r="L8" s="4">
        <v>350.88</v>
      </c>
      <c r="M8" s="4">
        <v>350.88</v>
      </c>
      <c r="N8" s="4" t="s">
        <v>50</v>
      </c>
      <c r="O8" s="4" t="s">
        <v>31</v>
      </c>
      <c r="P8" s="4" t="s">
        <v>32</v>
      </c>
      <c r="Q8" s="4">
        <v>0</v>
      </c>
      <c r="R8" s="6">
        <v>44581</v>
      </c>
      <c r="S8" s="5">
        <v>44586</v>
      </c>
      <c r="T8" s="4" t="s">
        <v>33</v>
      </c>
      <c r="U8" s="4">
        <v>350.88</v>
      </c>
      <c r="V8" s="4">
        <v>0</v>
      </c>
      <c r="W8" s="4">
        <v>0</v>
      </c>
    </row>
    <row r="9" s="4" customFormat="1" spans="1:23">
      <c r="A9" s="4">
        <v>17206320692</v>
      </c>
      <c r="B9" s="4" t="s">
        <v>25</v>
      </c>
      <c r="C9" s="4" t="s">
        <v>26</v>
      </c>
      <c r="D9" s="4" t="s">
        <v>51</v>
      </c>
      <c r="E9" s="4"/>
      <c r="F9" s="5">
        <v>44582</v>
      </c>
      <c r="G9" s="5">
        <v>44583</v>
      </c>
      <c r="H9" s="4">
        <v>0</v>
      </c>
      <c r="I9" s="4">
        <v>1</v>
      </c>
      <c r="J9" s="4">
        <v>0</v>
      </c>
      <c r="K9" s="4" t="s">
        <v>29</v>
      </c>
      <c r="L9" s="4">
        <v>175.44</v>
      </c>
      <c r="M9" s="4">
        <v>175.44</v>
      </c>
      <c r="N9" s="4"/>
      <c r="O9" s="4" t="s">
        <v>31</v>
      </c>
      <c r="P9" s="4" t="s">
        <v>32</v>
      </c>
      <c r="Q9" s="4">
        <v>0</v>
      </c>
      <c r="R9" s="6">
        <v>44581</v>
      </c>
      <c r="S9" s="5">
        <v>44586</v>
      </c>
      <c r="T9" s="4" t="s">
        <v>33</v>
      </c>
      <c r="U9" s="4">
        <v>175.44</v>
      </c>
      <c r="V9" s="4">
        <v>0</v>
      </c>
      <c r="W9" s="4">
        <v>0</v>
      </c>
    </row>
    <row r="10" s="4" customFormat="1" spans="1:23">
      <c r="A10" s="4">
        <v>17206320692</v>
      </c>
      <c r="B10" s="4" t="s">
        <v>25</v>
      </c>
      <c r="C10" s="4" t="s">
        <v>52</v>
      </c>
      <c r="D10" s="4" t="s">
        <v>51</v>
      </c>
      <c r="E10" s="4"/>
      <c r="F10" s="5">
        <v>44582</v>
      </c>
      <c r="G10" s="5">
        <v>44583</v>
      </c>
      <c r="H10" s="4">
        <v>0</v>
      </c>
      <c r="I10" s="4">
        <v>1</v>
      </c>
      <c r="J10" s="4">
        <v>0</v>
      </c>
      <c r="K10" s="4" t="s">
        <v>29</v>
      </c>
      <c r="L10" s="4">
        <v>-175.44</v>
      </c>
      <c r="M10" s="4">
        <v>-175.44</v>
      </c>
      <c r="N10" s="4"/>
      <c r="O10" s="4" t="s">
        <v>31</v>
      </c>
      <c r="P10" s="4" t="s">
        <v>32</v>
      </c>
      <c r="Q10" s="4">
        <v>0</v>
      </c>
      <c r="R10" s="6">
        <v>44581</v>
      </c>
      <c r="S10" s="5">
        <v>44586</v>
      </c>
      <c r="T10" s="4" t="s">
        <v>33</v>
      </c>
      <c r="U10" s="4">
        <v>-175.44</v>
      </c>
      <c r="V10" s="4">
        <v>0</v>
      </c>
      <c r="W10" s="4">
        <v>0</v>
      </c>
    </row>
    <row r="11" s="4" customFormat="1" spans="1:24">
      <c r="A11" s="4">
        <v>17207311319</v>
      </c>
      <c r="B11" s="4" t="s">
        <v>25</v>
      </c>
      <c r="C11" s="4" t="s">
        <v>26</v>
      </c>
      <c r="D11" s="4" t="s">
        <v>53</v>
      </c>
      <c r="E11" s="4" t="s">
        <v>54</v>
      </c>
      <c r="F11" s="5">
        <v>44582</v>
      </c>
      <c r="G11" s="5">
        <v>44583</v>
      </c>
      <c r="H11" s="4">
        <v>1</v>
      </c>
      <c r="I11" s="4">
        <v>1</v>
      </c>
      <c r="J11" s="4">
        <v>1</v>
      </c>
      <c r="K11" s="4" t="s">
        <v>29</v>
      </c>
      <c r="L11" s="4">
        <v>136.68</v>
      </c>
      <c r="M11" s="4">
        <v>136.68</v>
      </c>
      <c r="N11" s="4" t="s">
        <v>55</v>
      </c>
      <c r="O11" s="4" t="s">
        <v>31</v>
      </c>
      <c r="P11" s="4" t="s">
        <v>32</v>
      </c>
      <c r="Q11" s="4">
        <v>0</v>
      </c>
      <c r="R11" s="6">
        <v>44582</v>
      </c>
      <c r="S11" s="5">
        <v>44586</v>
      </c>
      <c r="T11" s="4" t="s">
        <v>33</v>
      </c>
      <c r="U11" s="4">
        <v>136.68</v>
      </c>
      <c r="V11" s="4">
        <v>0</v>
      </c>
      <c r="W11" s="4">
        <v>0</v>
      </c>
      <c r="X11" s="4">
        <v>2403899</v>
      </c>
    </row>
    <row r="12" s="4" customFormat="1" spans="1:24">
      <c r="A12" s="4">
        <v>17211188322</v>
      </c>
      <c r="B12" s="4" t="s">
        <v>25</v>
      </c>
      <c r="C12" s="4" t="s">
        <v>26</v>
      </c>
      <c r="D12" s="4" t="s">
        <v>56</v>
      </c>
      <c r="E12" s="4" t="s">
        <v>57</v>
      </c>
      <c r="F12" s="5">
        <v>44582</v>
      </c>
      <c r="G12" s="5">
        <v>44583</v>
      </c>
      <c r="H12" s="4">
        <v>1</v>
      </c>
      <c r="I12" s="4">
        <v>1</v>
      </c>
      <c r="J12" s="4">
        <v>1</v>
      </c>
      <c r="K12" s="4" t="s">
        <v>29</v>
      </c>
      <c r="L12" s="4">
        <v>183.72</v>
      </c>
      <c r="M12" s="4">
        <v>183.72</v>
      </c>
      <c r="N12" s="4" t="s">
        <v>58</v>
      </c>
      <c r="O12" s="4" t="s">
        <v>31</v>
      </c>
      <c r="P12" s="4" t="s">
        <v>32</v>
      </c>
      <c r="Q12" s="4">
        <v>0</v>
      </c>
      <c r="R12" s="6">
        <v>44582</v>
      </c>
      <c r="S12" s="5">
        <v>44586</v>
      </c>
      <c r="T12" s="4" t="s">
        <v>33</v>
      </c>
      <c r="U12" s="4">
        <v>183.72</v>
      </c>
      <c r="V12" s="4">
        <v>0</v>
      </c>
      <c r="W12" s="4">
        <v>0</v>
      </c>
      <c r="X12" s="4">
        <v>2404742</v>
      </c>
    </row>
    <row r="13" s="4" customFormat="1" spans="1:24">
      <c r="A13" s="4">
        <v>17211246894</v>
      </c>
      <c r="B13" s="4" t="s">
        <v>25</v>
      </c>
      <c r="C13" s="4" t="s">
        <v>26</v>
      </c>
      <c r="D13" s="4" t="s">
        <v>59</v>
      </c>
      <c r="E13" s="4" t="s">
        <v>54</v>
      </c>
      <c r="F13" s="5">
        <v>44582</v>
      </c>
      <c r="G13" s="5">
        <v>44583</v>
      </c>
      <c r="H13" s="4">
        <v>1</v>
      </c>
      <c r="I13" s="4">
        <v>1</v>
      </c>
      <c r="J13" s="4">
        <v>1</v>
      </c>
      <c r="K13" s="4" t="s">
        <v>29</v>
      </c>
      <c r="L13" s="4">
        <v>330.89</v>
      </c>
      <c r="M13" s="4">
        <v>330.89</v>
      </c>
      <c r="N13" s="4" t="s">
        <v>60</v>
      </c>
      <c r="O13" s="4" t="s">
        <v>31</v>
      </c>
      <c r="P13" s="4" t="s">
        <v>32</v>
      </c>
      <c r="Q13" s="4">
        <v>0</v>
      </c>
      <c r="R13" s="6">
        <v>44582</v>
      </c>
      <c r="S13" s="5">
        <v>44586</v>
      </c>
      <c r="T13" s="4" t="s">
        <v>33</v>
      </c>
      <c r="U13" s="4">
        <v>330.89</v>
      </c>
      <c r="V13" s="4">
        <v>0</v>
      </c>
      <c r="W13" s="4">
        <v>0</v>
      </c>
      <c r="X13" s="4">
        <v>2404789</v>
      </c>
    </row>
    <row r="14" s="4" customFormat="1" spans="1:24">
      <c r="A14" s="4">
        <v>17211246894</v>
      </c>
      <c r="B14" s="4" t="s">
        <v>25</v>
      </c>
      <c r="C14" s="4" t="s">
        <v>52</v>
      </c>
      <c r="D14" s="4" t="s">
        <v>59</v>
      </c>
      <c r="E14" s="4" t="s">
        <v>54</v>
      </c>
      <c r="F14" s="5">
        <v>44582</v>
      </c>
      <c r="G14" s="5">
        <v>44583</v>
      </c>
      <c r="H14" s="4">
        <v>1</v>
      </c>
      <c r="I14" s="4">
        <v>1</v>
      </c>
      <c r="J14" s="4">
        <v>1</v>
      </c>
      <c r="K14" s="4" t="s">
        <v>29</v>
      </c>
      <c r="L14" s="4">
        <v>-330.89</v>
      </c>
      <c r="M14" s="4">
        <v>-330.89</v>
      </c>
      <c r="N14" s="4" t="s">
        <v>60</v>
      </c>
      <c r="O14" s="4" t="s">
        <v>31</v>
      </c>
      <c r="P14" s="4" t="s">
        <v>32</v>
      </c>
      <c r="Q14" s="4">
        <v>0</v>
      </c>
      <c r="R14" s="6">
        <v>44582</v>
      </c>
      <c r="S14" s="5">
        <v>44586</v>
      </c>
      <c r="T14" s="4" t="s">
        <v>33</v>
      </c>
      <c r="U14" s="4">
        <v>-330.89</v>
      </c>
      <c r="V14" s="4">
        <v>0</v>
      </c>
      <c r="W14" s="4">
        <v>0</v>
      </c>
      <c r="X14" s="4">
        <v>2404789</v>
      </c>
    </row>
    <row r="15" s="4" customFormat="1" spans="1:23">
      <c r="A15" s="4">
        <v>17211665897</v>
      </c>
      <c r="B15" s="4" t="s">
        <v>25</v>
      </c>
      <c r="C15" s="4" t="s">
        <v>26</v>
      </c>
      <c r="D15" s="4" t="s">
        <v>61</v>
      </c>
      <c r="E15" s="4" t="s">
        <v>62</v>
      </c>
      <c r="F15" s="5">
        <v>44582</v>
      </c>
      <c r="G15" s="5">
        <v>44583</v>
      </c>
      <c r="H15" s="4">
        <v>1</v>
      </c>
      <c r="I15" s="4">
        <v>1</v>
      </c>
      <c r="J15" s="4">
        <v>1</v>
      </c>
      <c r="K15" s="4" t="s">
        <v>29</v>
      </c>
      <c r="L15" s="4">
        <v>281.61</v>
      </c>
      <c r="M15" s="4">
        <v>281.61</v>
      </c>
      <c r="N15" s="4" t="s">
        <v>63</v>
      </c>
      <c r="O15" s="4" t="s">
        <v>31</v>
      </c>
      <c r="P15" s="4" t="s">
        <v>32</v>
      </c>
      <c r="Q15" s="4">
        <v>0</v>
      </c>
      <c r="R15" s="6">
        <v>44582</v>
      </c>
      <c r="S15" s="5">
        <v>44586</v>
      </c>
      <c r="T15" s="4" t="s">
        <v>33</v>
      </c>
      <c r="U15" s="4">
        <v>281.61</v>
      </c>
      <c r="V15" s="4">
        <v>0</v>
      </c>
      <c r="W15" s="4">
        <v>0</v>
      </c>
    </row>
    <row r="16" s="4" customFormat="1" spans="1:23">
      <c r="A16" s="4">
        <v>17211890514</v>
      </c>
      <c r="B16" s="4" t="s">
        <v>25</v>
      </c>
      <c r="C16" s="4" t="s">
        <v>26</v>
      </c>
      <c r="D16" s="4" t="s">
        <v>64</v>
      </c>
      <c r="E16" s="4" t="s">
        <v>65</v>
      </c>
      <c r="F16" s="5">
        <v>44582</v>
      </c>
      <c r="G16" s="5">
        <v>44583</v>
      </c>
      <c r="H16" s="4">
        <v>1</v>
      </c>
      <c r="I16" s="4">
        <v>1</v>
      </c>
      <c r="J16" s="4">
        <v>1</v>
      </c>
      <c r="K16" s="4" t="s">
        <v>29</v>
      </c>
      <c r="L16" s="4">
        <v>175.44</v>
      </c>
      <c r="M16" s="4">
        <v>175.44</v>
      </c>
      <c r="N16" s="4" t="s">
        <v>66</v>
      </c>
      <c r="O16" s="4" t="s">
        <v>31</v>
      </c>
      <c r="P16" s="4" t="s">
        <v>32</v>
      </c>
      <c r="Q16" s="4">
        <v>0</v>
      </c>
      <c r="R16" s="6">
        <v>44582</v>
      </c>
      <c r="S16" s="5">
        <v>44586</v>
      </c>
      <c r="T16" s="4" t="s">
        <v>33</v>
      </c>
      <c r="U16" s="4">
        <v>175.44</v>
      </c>
      <c r="V16" s="4">
        <v>0</v>
      </c>
      <c r="W16" s="4">
        <v>0</v>
      </c>
    </row>
    <row r="17" s="4" customFormat="1" spans="1:23">
      <c r="A17" s="4">
        <v>17211665897</v>
      </c>
      <c r="B17" s="4" t="s">
        <v>25</v>
      </c>
      <c r="C17" s="4" t="s">
        <v>52</v>
      </c>
      <c r="D17" s="4" t="s">
        <v>61</v>
      </c>
      <c r="E17" s="4" t="s">
        <v>62</v>
      </c>
      <c r="F17" s="5">
        <v>44582</v>
      </c>
      <c r="G17" s="5">
        <v>44583</v>
      </c>
      <c r="H17" s="4">
        <v>1</v>
      </c>
      <c r="I17" s="4">
        <v>1</v>
      </c>
      <c r="J17" s="4">
        <v>1</v>
      </c>
      <c r="K17" s="4" t="s">
        <v>29</v>
      </c>
      <c r="L17" s="4">
        <v>-281.61</v>
      </c>
      <c r="M17" s="4">
        <v>-281.61</v>
      </c>
      <c r="N17" s="4" t="s">
        <v>63</v>
      </c>
      <c r="O17" s="4" t="s">
        <v>31</v>
      </c>
      <c r="P17" s="4" t="s">
        <v>32</v>
      </c>
      <c r="Q17" s="4">
        <v>0</v>
      </c>
      <c r="R17" s="6">
        <v>44582</v>
      </c>
      <c r="S17" s="5">
        <v>44586</v>
      </c>
      <c r="T17" s="4" t="s">
        <v>33</v>
      </c>
      <c r="U17" s="4">
        <v>-281.61</v>
      </c>
      <c r="V17" s="4">
        <v>0</v>
      </c>
      <c r="W17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24"/>
  <sheetViews>
    <sheetView tabSelected="1" workbookViewId="0">
      <selection activeCell="A21" sqref="A21:F24"/>
    </sheetView>
  </sheetViews>
  <sheetFormatPr defaultColWidth="9" defaultRowHeight="13.5"/>
  <cols>
    <col min="1" max="1" width="14" style="4" customWidth="1"/>
    <col min="2" max="3" width="10.375" style="4"/>
    <col min="4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67</v>
      </c>
    </row>
    <row r="2" s="4" customFormat="1" spans="1:9">
      <c r="A2" s="4">
        <v>17166515977</v>
      </c>
      <c r="B2" s="5">
        <v>44574</v>
      </c>
      <c r="C2" s="5">
        <v>44583</v>
      </c>
      <c r="D2" s="4">
        <v>1443.33</v>
      </c>
      <c r="E2" s="4" t="str">
        <f>VLOOKUP(A2,HOP!A:L,12,0)</f>
        <v>1443.33</v>
      </c>
      <c r="F2" s="4" t="str">
        <f>VLOOKUP(A2,HOP!A:C,3,0)</f>
        <v>2387796</v>
      </c>
      <c r="G2" s="4">
        <f>D2-E2</f>
        <v>0</v>
      </c>
      <c r="H2" s="4" t="str">
        <f>$H$1&amp;F2</f>
        <v>，2387796</v>
      </c>
      <c r="I2" s="4" t="str">
        <f>VLOOKUP(A2,HOP!A:T,20,0)</f>
        <v>直连</v>
      </c>
    </row>
    <row r="3" s="4" customFormat="1" spans="1:9">
      <c r="A3" s="4">
        <v>17179308310</v>
      </c>
      <c r="B3" s="5">
        <v>44581</v>
      </c>
      <c r="C3" s="5">
        <v>44583</v>
      </c>
      <c r="D3" s="4">
        <v>1020</v>
      </c>
      <c r="E3" s="4" t="str">
        <f>VLOOKUP(A3,HOP!A:L,12,0)</f>
        <v>1020.00</v>
      </c>
      <c r="F3" s="4" t="str">
        <f>VLOOKUP(A3,HOP!A:C,3,0)</f>
        <v>2392173</v>
      </c>
      <c r="G3" s="4">
        <f t="shared" ref="G3:G14" si="0">D3-E3</f>
        <v>0</v>
      </c>
      <c r="H3" s="4" t="str">
        <f t="shared" ref="H3:H14" si="1">$H$1&amp;F3</f>
        <v>，2392173</v>
      </c>
      <c r="I3" s="4" t="str">
        <f>VLOOKUP(A3,HOP!A:T,20,0)</f>
        <v>直采</v>
      </c>
    </row>
    <row r="4" s="4" customFormat="1" spans="1:9">
      <c r="A4" s="4">
        <v>17191355356</v>
      </c>
      <c r="B4" s="5">
        <v>44579</v>
      </c>
      <c r="C4" s="5">
        <v>44583</v>
      </c>
      <c r="D4" s="4">
        <v>1434.21</v>
      </c>
      <c r="E4" s="4" t="str">
        <f>VLOOKUP(A4,HOP!A:L,12,0)</f>
        <v>1434.21</v>
      </c>
      <c r="F4" s="4" t="str">
        <f>VLOOKUP(A4,HOP!A:C,3,0)</f>
        <v>2396249</v>
      </c>
      <c r="G4" s="4">
        <f t="shared" si="0"/>
        <v>0</v>
      </c>
      <c r="H4" s="4" t="str">
        <f t="shared" si="1"/>
        <v>，2396249</v>
      </c>
      <c r="I4" s="4" t="str">
        <f>VLOOKUP(A4,HOP!A:T,20,0)</f>
        <v>直连</v>
      </c>
    </row>
    <row r="5" s="4" customFormat="1" spans="1:9">
      <c r="A5" s="4">
        <v>17201553933</v>
      </c>
      <c r="B5" s="5">
        <v>44580</v>
      </c>
      <c r="C5" s="5">
        <v>44583</v>
      </c>
      <c r="D5" s="4">
        <v>624.24</v>
      </c>
      <c r="E5" s="4" t="str">
        <f>VLOOKUP(A5,HOP!A:L,12,0)</f>
        <v>624.24</v>
      </c>
      <c r="F5" s="4" t="str">
        <f>VLOOKUP(A5,HOP!A:C,3,0)</f>
        <v>2401490</v>
      </c>
      <c r="G5" s="4">
        <f t="shared" si="0"/>
        <v>0</v>
      </c>
      <c r="H5" s="4" t="str">
        <f t="shared" si="1"/>
        <v>，2401490</v>
      </c>
      <c r="I5" s="4" t="str">
        <f>VLOOKUP(A5,HOP!A:T,20,0)</f>
        <v>直连</v>
      </c>
    </row>
    <row r="6" s="4" customFormat="1" spans="1:9">
      <c r="A6" s="4">
        <v>17202098155</v>
      </c>
      <c r="B6" s="5">
        <v>44582</v>
      </c>
      <c r="C6" s="5">
        <v>44583</v>
      </c>
      <c r="D6" s="4">
        <v>135.66</v>
      </c>
      <c r="E6" s="4" t="str">
        <f>VLOOKUP(A6,HOP!A:L,12,0)</f>
        <v>135.66</v>
      </c>
      <c r="F6" s="4" t="str">
        <f>VLOOKUP(A6,HOP!A:C,3,0)</f>
        <v>2401825</v>
      </c>
      <c r="G6" s="4">
        <f t="shared" si="0"/>
        <v>0</v>
      </c>
      <c r="H6" s="4" t="str">
        <f t="shared" si="1"/>
        <v>，2401825</v>
      </c>
      <c r="I6" s="4" t="str">
        <f>VLOOKUP(A6,HOP!A:T,20,0)</f>
        <v>直连</v>
      </c>
    </row>
    <row r="7" s="4" customFormat="1" spans="1:9">
      <c r="A7" s="4">
        <v>17202150370</v>
      </c>
      <c r="B7" s="5">
        <v>44582</v>
      </c>
      <c r="C7" s="5">
        <v>44583</v>
      </c>
      <c r="D7" s="4">
        <v>389.76</v>
      </c>
      <c r="E7" s="4" t="str">
        <f>VLOOKUP(A7,HOP!A:L,12,0)</f>
        <v>389.76</v>
      </c>
      <c r="F7" s="4" t="str">
        <f>VLOOKUP(A7,HOP!A:C,3,0)</f>
        <v>2401865</v>
      </c>
      <c r="G7" s="4">
        <f t="shared" si="0"/>
        <v>0</v>
      </c>
      <c r="H7" s="4" t="str">
        <f t="shared" si="1"/>
        <v>，2401865</v>
      </c>
      <c r="I7" s="4" t="str">
        <f>VLOOKUP(A7,HOP!A:T,20,0)</f>
        <v>直连</v>
      </c>
    </row>
    <row r="8" s="4" customFormat="1" spans="1:9">
      <c r="A8" s="4">
        <v>17205859252</v>
      </c>
      <c r="B8" s="5">
        <v>44581</v>
      </c>
      <c r="C8" s="5">
        <v>44583</v>
      </c>
      <c r="D8" s="4">
        <v>350.88</v>
      </c>
      <c r="E8" s="4" t="str">
        <f>VLOOKUP(A8,HOP!A:L,12,0)</f>
        <v>350.88</v>
      </c>
      <c r="F8" s="4" t="str">
        <f>VLOOKUP(A8,HOP!A:C,3,0)</f>
        <v>2403026</v>
      </c>
      <c r="G8" s="4">
        <f t="shared" si="0"/>
        <v>0</v>
      </c>
      <c r="H8" s="4" t="str">
        <f t="shared" si="1"/>
        <v>，2403026</v>
      </c>
      <c r="I8" s="4" t="str">
        <f>VLOOKUP(A8,HOP!A:T,20,0)</f>
        <v>直连</v>
      </c>
    </row>
    <row r="9" s="4" customFormat="1" hidden="1" spans="1:9">
      <c r="A9" s="4">
        <v>17206320692</v>
      </c>
      <c r="B9" s="5">
        <v>44582</v>
      </c>
      <c r="C9" s="5">
        <v>44583</v>
      </c>
      <c r="D9" s="4">
        <v>0</v>
      </c>
      <c r="E9" s="4" t="e">
        <f>VLOOKUP(A9,HOP!A:L,12,0)</f>
        <v>#N/A</v>
      </c>
      <c r="F9" s="4" t="e">
        <f>VLOOKUP(A9,HOP!A:C,3,0)</f>
        <v>#N/A</v>
      </c>
      <c r="G9" s="4" t="e">
        <f t="shared" si="0"/>
        <v>#N/A</v>
      </c>
      <c r="H9" s="4" t="e">
        <f t="shared" si="1"/>
        <v>#N/A</v>
      </c>
      <c r="I9" s="4" t="e">
        <f>VLOOKUP(A9,HOP!A:T,20,0)</f>
        <v>#N/A</v>
      </c>
    </row>
    <row r="10" s="4" customFormat="1" spans="1:9">
      <c r="A10" s="4">
        <v>17207311319</v>
      </c>
      <c r="B10" s="5">
        <v>44582</v>
      </c>
      <c r="C10" s="5">
        <v>44583</v>
      </c>
      <c r="D10" s="4">
        <v>136.68</v>
      </c>
      <c r="E10" s="4" t="str">
        <f>VLOOKUP(A10,HOP!A:L,12,0)</f>
        <v>136.68</v>
      </c>
      <c r="F10" s="4" t="str">
        <f>VLOOKUP(A10,HOP!A:C,3,0)</f>
        <v>2403899</v>
      </c>
      <c r="G10" s="4">
        <f t="shared" si="0"/>
        <v>0</v>
      </c>
      <c r="H10" s="4" t="str">
        <f t="shared" si="1"/>
        <v>，2403899</v>
      </c>
      <c r="I10" s="4" t="str">
        <f>VLOOKUP(A10,HOP!A:T,20,0)</f>
        <v>直连</v>
      </c>
    </row>
    <row r="11" s="4" customFormat="1" spans="1:9">
      <c r="A11" s="4">
        <v>17211188322</v>
      </c>
      <c r="B11" s="5">
        <v>44582</v>
      </c>
      <c r="C11" s="5">
        <v>44583</v>
      </c>
      <c r="D11" s="4">
        <v>183.72</v>
      </c>
      <c r="E11" s="4" t="str">
        <f>VLOOKUP(A11,HOP!A:L,12,0)</f>
        <v>183.72</v>
      </c>
      <c r="F11" s="4" t="str">
        <f>VLOOKUP(A11,HOP!A:C,3,0)</f>
        <v>2404742</v>
      </c>
      <c r="G11" s="4">
        <f t="shared" si="0"/>
        <v>0</v>
      </c>
      <c r="H11" s="4" t="str">
        <f t="shared" si="1"/>
        <v>，2404742</v>
      </c>
      <c r="I11" s="4" t="str">
        <f>VLOOKUP(A11,HOP!A:T,20,0)</f>
        <v>直连</v>
      </c>
    </row>
    <row r="12" s="4" customFormat="1" hidden="1" spans="1:9">
      <c r="A12" s="4">
        <v>17211246894</v>
      </c>
      <c r="B12" s="5">
        <v>44582</v>
      </c>
      <c r="C12" s="5">
        <v>44583</v>
      </c>
      <c r="D12" s="4">
        <v>0</v>
      </c>
      <c r="E12" s="4" t="e">
        <f>VLOOKUP(A12,HOP!A:L,12,0)</f>
        <v>#N/A</v>
      </c>
      <c r="F12" s="4" t="e">
        <f>VLOOKUP(A12,HOP!A:C,3,0)</f>
        <v>#N/A</v>
      </c>
      <c r="G12" s="4" t="e">
        <f t="shared" si="0"/>
        <v>#N/A</v>
      </c>
      <c r="H12" s="4" t="e">
        <f t="shared" si="1"/>
        <v>#N/A</v>
      </c>
      <c r="I12" s="4" t="e">
        <f>VLOOKUP(A12,HOP!A:T,20,0)</f>
        <v>#N/A</v>
      </c>
    </row>
    <row r="13" s="4" customFormat="1" hidden="1" spans="1:9">
      <c r="A13" s="4">
        <v>17211665897</v>
      </c>
      <c r="B13" s="5">
        <v>44582</v>
      </c>
      <c r="C13" s="5">
        <v>44583</v>
      </c>
      <c r="D13" s="4">
        <v>0</v>
      </c>
      <c r="E13" s="4" t="e">
        <f>VLOOKUP(A13,HOP!A:L,12,0)</f>
        <v>#N/A</v>
      </c>
      <c r="F13" s="4" t="e">
        <f>VLOOKUP(A13,HOP!A:C,3,0)</f>
        <v>#N/A</v>
      </c>
      <c r="G13" s="4" t="e">
        <f t="shared" si="0"/>
        <v>#N/A</v>
      </c>
      <c r="H13" s="4" t="e">
        <f t="shared" si="1"/>
        <v>#N/A</v>
      </c>
      <c r="I13" s="4" t="e">
        <f>VLOOKUP(A13,HOP!A:T,20,0)</f>
        <v>#N/A</v>
      </c>
    </row>
    <row r="14" s="4" customFormat="1" spans="1:9">
      <c r="A14" s="4">
        <v>17211890514</v>
      </c>
      <c r="B14" s="5">
        <v>44582</v>
      </c>
      <c r="C14" s="5">
        <v>44583</v>
      </c>
      <c r="D14" s="4">
        <v>175.44</v>
      </c>
      <c r="E14" s="4" t="str">
        <f>VLOOKUP(A14,HOP!A:L,12,0)</f>
        <v>175.44</v>
      </c>
      <c r="F14" s="4" t="str">
        <f>VLOOKUP(A14,HOP!A:C,3,0)</f>
        <v>2405274</v>
      </c>
      <c r="G14" s="4">
        <f t="shared" si="0"/>
        <v>0</v>
      </c>
      <c r="H14" s="4" t="str">
        <f t="shared" si="1"/>
        <v>，2405274</v>
      </c>
      <c r="I14" s="4" t="str">
        <f>VLOOKUP(A14,HOP!A:T,20,0)</f>
        <v>直连</v>
      </c>
    </row>
    <row r="16" spans="4:4">
      <c r="D16" s="4">
        <f>SUM(D2:D15)</f>
        <v>5893.92</v>
      </c>
    </row>
    <row r="21" spans="1:5">
      <c r="A21" s="4" t="s">
        <v>68</v>
      </c>
      <c r="D21" s="4">
        <v>1020</v>
      </c>
      <c r="E21" s="4">
        <v>1254.32</v>
      </c>
    </row>
    <row r="22" spans="1:5">
      <c r="A22" s="4" t="s">
        <v>69</v>
      </c>
      <c r="D22" s="4">
        <v>4873.92</v>
      </c>
      <c r="E22" s="4">
        <v>5993.56</v>
      </c>
    </row>
    <row r="23" spans="1:5">
      <c r="A23" s="4" t="s">
        <v>70</v>
      </c>
      <c r="D23" s="4">
        <f>SUBTOTAL(9,D21:D22)</f>
        <v>5893.92</v>
      </c>
      <c r="E23" s="4">
        <f>SUBTOTAL(9,E21:E22)</f>
        <v>7247.88</v>
      </c>
    </row>
    <row r="24" spans="1:1">
      <c r="A24" s="4" t="s">
        <v>71</v>
      </c>
    </row>
  </sheetData>
  <autoFilter ref="A1:XFD16">
    <filterColumn colId="3">
      <filters blank="1">
        <filter val="1020"/>
        <filter val="1434.21"/>
        <filter val="183.72"/>
        <filter val="5893.92"/>
        <filter val="1443.33"/>
        <filter val="175.44"/>
        <filter val="624.24"/>
        <filter val="135.66"/>
        <filter val="389.76"/>
        <filter val="136.68"/>
        <filter val="350.88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72</v>
      </c>
      <c r="B1" s="2" t="s">
        <v>73</v>
      </c>
      <c r="C1" s="2" t="s">
        <v>74</v>
      </c>
      <c r="D1" s="2" t="s">
        <v>75</v>
      </c>
      <c r="E1" s="2" t="s">
        <v>13</v>
      </c>
      <c r="F1" s="2" t="s">
        <v>5</v>
      </c>
      <c r="G1" s="2" t="s">
        <v>6</v>
      </c>
      <c r="H1" s="2" t="s">
        <v>76</v>
      </c>
      <c r="I1" s="2" t="s">
        <v>77</v>
      </c>
      <c r="J1" s="2" t="s">
        <v>78</v>
      </c>
      <c r="K1" s="2" t="s">
        <v>79</v>
      </c>
      <c r="L1" s="2" t="s">
        <v>80</v>
      </c>
      <c r="M1" s="2" t="s">
        <v>81</v>
      </c>
      <c r="N1" s="2" t="s">
        <v>82</v>
      </c>
      <c r="O1" s="2" t="s">
        <v>83</v>
      </c>
      <c r="P1" s="2" t="s">
        <v>84</v>
      </c>
      <c r="Q1" s="2" t="s">
        <v>85</v>
      </c>
      <c r="R1" s="2" t="s">
        <v>86</v>
      </c>
      <c r="S1" s="2" t="s">
        <v>87</v>
      </c>
      <c r="T1" s="2" t="s">
        <v>88</v>
      </c>
    </row>
    <row r="2" s="1" customFormat="1" spans="1:20">
      <c r="A2" s="3">
        <v>17211890514</v>
      </c>
      <c r="B2" s="1" t="s">
        <v>89</v>
      </c>
      <c r="C2" s="1" t="s">
        <v>90</v>
      </c>
      <c r="D2" s="1" t="s">
        <v>91</v>
      </c>
      <c r="E2" s="1" t="s">
        <v>66</v>
      </c>
      <c r="F2" s="1" t="s">
        <v>89</v>
      </c>
      <c r="G2" s="1" t="s">
        <v>92</v>
      </c>
      <c r="H2" s="1" t="s">
        <v>93</v>
      </c>
      <c r="I2" s="1" t="s">
        <v>94</v>
      </c>
      <c r="J2" s="1" t="s">
        <v>95</v>
      </c>
      <c r="K2" s="1" t="s">
        <v>94</v>
      </c>
      <c r="L2" s="1" t="s">
        <v>94</v>
      </c>
      <c r="M2" s="1" t="s">
        <v>96</v>
      </c>
      <c r="N2" s="1" t="s">
        <v>96</v>
      </c>
      <c r="O2" s="1" t="s">
        <v>97</v>
      </c>
      <c r="P2" s="1" t="s">
        <v>98</v>
      </c>
      <c r="Q2" s="1" t="s">
        <v>99</v>
      </c>
      <c r="R2" s="1" t="s">
        <v>100</v>
      </c>
      <c r="S2" s="1" t="s">
        <v>101</v>
      </c>
      <c r="T2" s="1" t="s">
        <v>102</v>
      </c>
    </row>
    <row r="3" s="1" customFormat="1" spans="1:20">
      <c r="A3" s="3">
        <v>17211188322</v>
      </c>
      <c r="B3" s="1" t="s">
        <v>89</v>
      </c>
      <c r="C3" s="1" t="s">
        <v>103</v>
      </c>
      <c r="D3" s="1" t="s">
        <v>104</v>
      </c>
      <c r="E3" s="1" t="s">
        <v>58</v>
      </c>
      <c r="F3" s="1" t="s">
        <v>89</v>
      </c>
      <c r="G3" s="1" t="s">
        <v>92</v>
      </c>
      <c r="H3" s="1" t="s">
        <v>93</v>
      </c>
      <c r="I3" s="1" t="s">
        <v>105</v>
      </c>
      <c r="J3" s="1" t="s">
        <v>95</v>
      </c>
      <c r="K3" s="1" t="s">
        <v>105</v>
      </c>
      <c r="L3" s="1" t="s">
        <v>105</v>
      </c>
      <c r="M3" s="1" t="s">
        <v>96</v>
      </c>
      <c r="N3" s="1" t="s">
        <v>96</v>
      </c>
      <c r="O3" s="1" t="s">
        <v>97</v>
      </c>
      <c r="P3" s="1" t="s">
        <v>98</v>
      </c>
      <c r="Q3" s="1" t="s">
        <v>106</v>
      </c>
      <c r="R3" s="1" t="s">
        <v>100</v>
      </c>
      <c r="S3" s="1" t="s">
        <v>101</v>
      </c>
      <c r="T3" s="1" t="s">
        <v>102</v>
      </c>
    </row>
    <row r="4" s="1" customFormat="1" spans="1:20">
      <c r="A4" s="3">
        <v>17207311319</v>
      </c>
      <c r="B4" s="1" t="s">
        <v>89</v>
      </c>
      <c r="C4" s="1" t="s">
        <v>107</v>
      </c>
      <c r="D4" s="1" t="s">
        <v>108</v>
      </c>
      <c r="E4" s="1" t="s">
        <v>55</v>
      </c>
      <c r="F4" s="1" t="s">
        <v>89</v>
      </c>
      <c r="G4" s="1" t="s">
        <v>92</v>
      </c>
      <c r="H4" s="1" t="s">
        <v>93</v>
      </c>
      <c r="I4" s="1" t="s">
        <v>109</v>
      </c>
      <c r="J4" s="1" t="s">
        <v>95</v>
      </c>
      <c r="K4" s="1" t="s">
        <v>109</v>
      </c>
      <c r="L4" s="1" t="s">
        <v>109</v>
      </c>
      <c r="M4" s="1" t="s">
        <v>96</v>
      </c>
      <c r="N4" s="1" t="s">
        <v>96</v>
      </c>
      <c r="O4" s="1" t="s">
        <v>97</v>
      </c>
      <c r="P4" s="1" t="s">
        <v>98</v>
      </c>
      <c r="Q4" s="1" t="s">
        <v>110</v>
      </c>
      <c r="R4" s="1" t="s">
        <v>100</v>
      </c>
      <c r="S4" s="1" t="s">
        <v>101</v>
      </c>
      <c r="T4" s="1" t="s">
        <v>102</v>
      </c>
    </row>
    <row r="5" s="1" customFormat="1" spans="1:20">
      <c r="A5" s="3">
        <v>17205859252</v>
      </c>
      <c r="B5" s="1" t="s">
        <v>111</v>
      </c>
      <c r="C5" s="1" t="s">
        <v>112</v>
      </c>
      <c r="D5" s="1" t="s">
        <v>113</v>
      </c>
      <c r="E5" s="1" t="s">
        <v>50</v>
      </c>
      <c r="F5" s="1" t="s">
        <v>111</v>
      </c>
      <c r="G5" s="1" t="s">
        <v>92</v>
      </c>
      <c r="H5" s="1" t="s">
        <v>93</v>
      </c>
      <c r="I5" s="1" t="s">
        <v>114</v>
      </c>
      <c r="J5" s="1" t="s">
        <v>95</v>
      </c>
      <c r="K5" s="1" t="s">
        <v>114</v>
      </c>
      <c r="L5" s="1" t="s">
        <v>114</v>
      </c>
      <c r="M5" s="1" t="s">
        <v>96</v>
      </c>
      <c r="N5" s="1" t="s">
        <v>96</v>
      </c>
      <c r="O5" s="1" t="s">
        <v>97</v>
      </c>
      <c r="P5" s="1" t="s">
        <v>98</v>
      </c>
      <c r="Q5" s="1" t="s">
        <v>115</v>
      </c>
      <c r="R5" s="1" t="s">
        <v>100</v>
      </c>
      <c r="S5" s="1" t="s">
        <v>101</v>
      </c>
      <c r="T5" s="1" t="s">
        <v>102</v>
      </c>
    </row>
    <row r="6" s="1" customFormat="1" spans="1:20">
      <c r="A6" s="3">
        <v>17202150370</v>
      </c>
      <c r="B6" s="1" t="s">
        <v>111</v>
      </c>
      <c r="C6" s="1" t="s">
        <v>116</v>
      </c>
      <c r="D6" s="1" t="s">
        <v>117</v>
      </c>
      <c r="E6" s="1" t="s">
        <v>47</v>
      </c>
      <c r="F6" s="1" t="s">
        <v>89</v>
      </c>
      <c r="G6" s="1" t="s">
        <v>92</v>
      </c>
      <c r="H6" s="1" t="s">
        <v>93</v>
      </c>
      <c r="I6" s="1" t="s">
        <v>118</v>
      </c>
      <c r="J6" s="1" t="s">
        <v>95</v>
      </c>
      <c r="K6" s="1" t="s">
        <v>118</v>
      </c>
      <c r="L6" s="1" t="s">
        <v>118</v>
      </c>
      <c r="M6" s="1" t="s">
        <v>96</v>
      </c>
      <c r="N6" s="1" t="s">
        <v>96</v>
      </c>
      <c r="O6" s="1" t="s">
        <v>97</v>
      </c>
      <c r="P6" s="1" t="s">
        <v>98</v>
      </c>
      <c r="Q6" s="1" t="s">
        <v>119</v>
      </c>
      <c r="R6" s="1" t="s">
        <v>100</v>
      </c>
      <c r="S6" s="1" t="s">
        <v>101</v>
      </c>
      <c r="T6" s="1" t="s">
        <v>102</v>
      </c>
    </row>
    <row r="7" s="1" customFormat="1" spans="1:20">
      <c r="A7" s="3">
        <v>17202098155</v>
      </c>
      <c r="B7" s="1" t="s">
        <v>111</v>
      </c>
      <c r="C7" s="1" t="s">
        <v>120</v>
      </c>
      <c r="D7" s="1" t="s">
        <v>121</v>
      </c>
      <c r="E7" s="1" t="s">
        <v>46</v>
      </c>
      <c r="F7" s="1" t="s">
        <v>89</v>
      </c>
      <c r="G7" s="1" t="s">
        <v>92</v>
      </c>
      <c r="H7" s="1" t="s">
        <v>93</v>
      </c>
      <c r="I7" s="1" t="s">
        <v>122</v>
      </c>
      <c r="J7" s="1" t="s">
        <v>95</v>
      </c>
      <c r="K7" s="1" t="s">
        <v>122</v>
      </c>
      <c r="L7" s="1" t="s">
        <v>122</v>
      </c>
      <c r="M7" s="1" t="s">
        <v>96</v>
      </c>
      <c r="N7" s="1" t="s">
        <v>96</v>
      </c>
      <c r="O7" s="1" t="s">
        <v>97</v>
      </c>
      <c r="P7" s="1" t="s">
        <v>98</v>
      </c>
      <c r="Q7" s="1" t="s">
        <v>123</v>
      </c>
      <c r="R7" s="1" t="s">
        <v>100</v>
      </c>
      <c r="S7" s="1" t="s">
        <v>101</v>
      </c>
      <c r="T7" s="1" t="s">
        <v>102</v>
      </c>
    </row>
    <row r="8" s="1" customFormat="1" spans="1:20">
      <c r="A8" s="3">
        <v>17201553933</v>
      </c>
      <c r="B8" s="1" t="s">
        <v>124</v>
      </c>
      <c r="C8" s="1" t="s">
        <v>125</v>
      </c>
      <c r="D8" s="1" t="s">
        <v>126</v>
      </c>
      <c r="E8" s="1" t="s">
        <v>43</v>
      </c>
      <c r="F8" s="1" t="s">
        <v>124</v>
      </c>
      <c r="G8" s="1" t="s">
        <v>92</v>
      </c>
      <c r="H8" s="1" t="s">
        <v>93</v>
      </c>
      <c r="I8" s="1" t="s">
        <v>127</v>
      </c>
      <c r="J8" s="1" t="s">
        <v>95</v>
      </c>
      <c r="K8" s="1" t="s">
        <v>127</v>
      </c>
      <c r="L8" s="1" t="s">
        <v>127</v>
      </c>
      <c r="M8" s="1" t="s">
        <v>96</v>
      </c>
      <c r="N8" s="1" t="s">
        <v>96</v>
      </c>
      <c r="O8" s="1" t="s">
        <v>97</v>
      </c>
      <c r="P8" s="1" t="s">
        <v>98</v>
      </c>
      <c r="Q8" s="1" t="s">
        <v>128</v>
      </c>
      <c r="R8" s="1" t="s">
        <v>100</v>
      </c>
      <c r="S8" s="1" t="s">
        <v>101</v>
      </c>
      <c r="T8" s="1" t="s">
        <v>102</v>
      </c>
    </row>
    <row r="9" s="1" customFormat="1" spans="1:20">
      <c r="A9" s="3">
        <v>17191355356</v>
      </c>
      <c r="B9" s="1" t="s">
        <v>129</v>
      </c>
      <c r="C9" s="1" t="s">
        <v>130</v>
      </c>
      <c r="D9" s="1" t="s">
        <v>117</v>
      </c>
      <c r="E9" s="1" t="s">
        <v>40</v>
      </c>
      <c r="F9" s="1" t="s">
        <v>131</v>
      </c>
      <c r="G9" s="1" t="s">
        <v>92</v>
      </c>
      <c r="H9" s="1" t="s">
        <v>93</v>
      </c>
      <c r="I9" s="1" t="s">
        <v>132</v>
      </c>
      <c r="J9" s="1" t="s">
        <v>95</v>
      </c>
      <c r="K9" s="1" t="s">
        <v>132</v>
      </c>
      <c r="L9" s="1" t="s">
        <v>132</v>
      </c>
      <c r="M9" s="1" t="s">
        <v>96</v>
      </c>
      <c r="N9" s="1" t="s">
        <v>96</v>
      </c>
      <c r="O9" s="1" t="s">
        <v>97</v>
      </c>
      <c r="P9" s="1" t="s">
        <v>98</v>
      </c>
      <c r="Q9" s="1" t="s">
        <v>133</v>
      </c>
      <c r="R9" s="1" t="s">
        <v>100</v>
      </c>
      <c r="S9" s="1" t="s">
        <v>101</v>
      </c>
      <c r="T9" s="1" t="s">
        <v>102</v>
      </c>
    </row>
    <row r="10" s="1" customFormat="1" spans="1:20">
      <c r="A10" s="3">
        <v>17179308310</v>
      </c>
      <c r="B10" s="1" t="s">
        <v>134</v>
      </c>
      <c r="C10" s="1" t="s">
        <v>135</v>
      </c>
      <c r="D10" s="1" t="s">
        <v>136</v>
      </c>
      <c r="E10" s="1" t="s">
        <v>37</v>
      </c>
      <c r="F10" s="1" t="s">
        <v>111</v>
      </c>
      <c r="G10" s="1" t="s">
        <v>92</v>
      </c>
      <c r="H10" s="1" t="s">
        <v>93</v>
      </c>
      <c r="I10" s="1" t="s">
        <v>137</v>
      </c>
      <c r="J10" s="1" t="s">
        <v>95</v>
      </c>
      <c r="K10" s="1" t="s">
        <v>137</v>
      </c>
      <c r="L10" s="1" t="s">
        <v>137</v>
      </c>
      <c r="M10" s="1" t="s">
        <v>96</v>
      </c>
      <c r="N10" s="1" t="s">
        <v>96</v>
      </c>
      <c r="O10" s="1" t="s">
        <v>97</v>
      </c>
      <c r="P10" s="1" t="s">
        <v>98</v>
      </c>
      <c r="Q10" s="1" t="s">
        <v>138</v>
      </c>
      <c r="R10" s="1" t="s">
        <v>100</v>
      </c>
      <c r="S10" s="1" t="s">
        <v>101</v>
      </c>
      <c r="T10" s="1" t="s">
        <v>139</v>
      </c>
    </row>
    <row r="11" s="1" customFormat="1" spans="1:20">
      <c r="A11" s="3">
        <v>17166515977</v>
      </c>
      <c r="B11" s="1" t="s">
        <v>140</v>
      </c>
      <c r="C11" s="1" t="s">
        <v>141</v>
      </c>
      <c r="D11" s="1" t="s">
        <v>142</v>
      </c>
      <c r="E11" s="1" t="s">
        <v>30</v>
      </c>
      <c r="F11" s="1" t="s">
        <v>140</v>
      </c>
      <c r="G11" s="1" t="s">
        <v>92</v>
      </c>
      <c r="H11" s="1" t="s">
        <v>93</v>
      </c>
      <c r="I11" s="1" t="s">
        <v>143</v>
      </c>
      <c r="J11" s="1" t="s">
        <v>95</v>
      </c>
      <c r="K11" s="1" t="s">
        <v>143</v>
      </c>
      <c r="L11" s="1" t="s">
        <v>143</v>
      </c>
      <c r="M11" s="1" t="s">
        <v>96</v>
      </c>
      <c r="N11" s="1" t="s">
        <v>96</v>
      </c>
      <c r="O11" s="1" t="s">
        <v>97</v>
      </c>
      <c r="P11" s="1" t="s">
        <v>98</v>
      </c>
      <c r="Q11" s="1" t="s">
        <v>144</v>
      </c>
      <c r="R11" s="1" t="s">
        <v>100</v>
      </c>
      <c r="S11" s="1" t="s">
        <v>101</v>
      </c>
      <c r="T11" s="1" t="s">
        <v>102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2022-01-25T01:54:45Z</dcterms:created>
  <dcterms:modified xsi:type="dcterms:W3CDTF">2022-01-25T02:00:40Z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61A44E4E6E784513A6A9B3400DCBF2FD</vt:lpwstr>
  </property>
  <property fmtid="{D5CDD505-2E9C-101B-9397-08002B2CF9AE}" pid="3" name="KSOProductBuildVer">
    <vt:lpwstr>2052-11.1.0.11294</vt:lpwstr>
  </property>
</Properties>
</file>