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<sst xmlns="http://schemas.openxmlformats.org/spreadsheetml/2006/main" count="597" uniqueCount="202">
  <si>
    <t>去哪儿网酒店预付对账单</t>
  </si>
  <si>
    <t>供应商名称：</t>
  </si>
  <si>
    <t>遇见时光</t>
  </si>
  <si>
    <t>结算周期：</t>
  </si>
  <si>
    <t>2022-01-24至2022-01-25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</si>
  <si>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</si>
  <si>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</si>
  <si>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</si>
  <si>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</si>
  <si>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</si>
  <si>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</si>
  <si>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</si>
  <si>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</si>
  <si>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</si>
  <si>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</si>
  <si>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</si>
  <si>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</si>
  <si>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</si>
  <si>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</si>
  <si>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</si>
  <si>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¥2,444.00</t>
  </si>
  <si>
    <t>¥324.00</t>
  </si>
  <si>
    <t>¥2,120.00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</si>
  <si>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</si>
  <si>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</si>
  <si>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</si>
  <si>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</si>
  <si>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</si>
  <si>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</si>
  <si>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</si>
  <si>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</si>
  <si>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</si>
  <si>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</si>
  <si>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</si>
  <si>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</si>
  <si>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</si>
  <si>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</si>
  <si>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</si>
  <si>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</si>
  <si>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</si>
  <si>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</si>
  <si>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</si>
  <si>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</si>
  <si>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</si>
  <si>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</si>
  <si>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</si>
  <si>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</si>
  <si>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</si>
  <si>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</si>
  <si>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</si>
  <si>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</si>
  <si>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</si>
  <si>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</si>
  <si>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</si>
  <si>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</si>
  <si>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</si>
  <si>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</si>
  <si>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</si>
  <si>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</si>
  <si>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</si>
  <si>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</si>
  <si>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</si>
  <si>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</si>
  <si>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</si>
  <si>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</si>
  <si>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</si>
  <si>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</si>
  <si>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</si>
  <si>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</si>
  <si>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102886086786</t>
  </si>
  <si>
    <t>酒店预付</t>
  </si>
  <si>
    <t>否</t>
  </si>
  <si>
    <t>普通</t>
  </si>
  <si>
    <t>389889204</t>
  </si>
  <si>
    <t>芒市长江宾馆</t>
  </si>
  <si>
    <t>1616855</t>
  </si>
  <si>
    <t>崔金花</t>
  </si>
  <si>
    <t>2022-01-23</t>
  </si>
  <si>
    <t>2022-01-24</t>
  </si>
  <si>
    <t>2022-01-25</t>
  </si>
  <si>
    <t>¥103.00</t>
  </si>
  <si>
    <t>¥14.00</t>
  </si>
  <si>
    <t>¥89.00</t>
  </si>
  <si>
    <t>标准间</t>
  </si>
  <si>
    <t>WEBSITE</t>
  </si>
  <si>
    <t>102887237098</t>
  </si>
  <si>
    <t>301613047</t>
  </si>
  <si>
    <t>7天连锁酒店(泰州溱潼古镇店)</t>
  </si>
  <si>
    <t>杨义驹</t>
  </si>
  <si>
    <t>¥114.00</t>
  </si>
  <si>
    <t>¥15.00</t>
  </si>
  <si>
    <t>¥99.00</t>
  </si>
  <si>
    <t>自主大床房</t>
  </si>
  <si>
    <t>102887461704</t>
  </si>
  <si>
    <t>275071329</t>
  </si>
  <si>
    <t>IU酒店·广州番禺大石动物园汉溪长隆站店</t>
  </si>
  <si>
    <t>张琬羚</t>
  </si>
  <si>
    <t>小U·舒适大床房</t>
  </si>
  <si>
    <t>102887478867</t>
  </si>
  <si>
    <t>282602242</t>
  </si>
  <si>
    <t>维也纳国际酒店(合肥黄山路店)</t>
  </si>
  <si>
    <t>胡峰|朱雨露</t>
  </si>
  <si>
    <t>¥678.00</t>
  </si>
  <si>
    <t>¥90.00</t>
  </si>
  <si>
    <t>¥588.00</t>
  </si>
  <si>
    <t>豪华双床房</t>
  </si>
  <si>
    <t>102885560039</t>
  </si>
  <si>
    <t>298208794</t>
  </si>
  <si>
    <t>尚客优快捷酒店(通山洋都大道店)</t>
  </si>
  <si>
    <t>张晟</t>
  </si>
  <si>
    <t>2022-01-22</t>
  </si>
  <si>
    <t>¥140.00</t>
  </si>
  <si>
    <t>¥19.00</t>
  </si>
  <si>
    <t>¥121.00</t>
  </si>
  <si>
    <t>高级大床房</t>
  </si>
  <si>
    <t>102886253326</t>
  </si>
  <si>
    <t>268931105</t>
  </si>
  <si>
    <t>锦江之星(上海国际旅游度假区康新公路店)</t>
  </si>
  <si>
    <t>申华昌</t>
  </si>
  <si>
    <t>¥179.00</t>
  </si>
  <si>
    <t>¥24.00</t>
  </si>
  <si>
    <t>¥155.00</t>
  </si>
  <si>
    <t>标准房a</t>
  </si>
  <si>
    <t>102887161910</t>
  </si>
  <si>
    <t>266553785</t>
  </si>
  <si>
    <t>上海五角场Pagoda君亭设计酒店</t>
  </si>
  <si>
    <t>龙文</t>
  </si>
  <si>
    <t>¥847.00</t>
  </si>
  <si>
    <t>¥111.00</t>
  </si>
  <si>
    <t>¥736.00</t>
  </si>
  <si>
    <t>102887970271</t>
  </si>
  <si>
    <t>407999884</t>
  </si>
  <si>
    <t>卢浮宫金熙酒店</t>
  </si>
  <si>
    <t>闫从政</t>
  </si>
  <si>
    <t>¥280.00</t>
  </si>
  <si>
    <t>¥37.00</t>
  </si>
  <si>
    <t>¥243.00</t>
  </si>
  <si>
    <t>特惠雅致大床房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</si>
  <si>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</si>
  <si>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</si>
  <si>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</si>
  <si>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</si>
  <si>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</si>
  <si>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</si>
  <si>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</si>
  <si>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</si>
  <si>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</si>
  <si>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</si>
  <si>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</si>
  <si>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A220126103526481</t>
  </si>
  <si>
    <r>
      <t>总计：</t>
    </r>
    <r>
      <rPr>
        <sz val="10"/>
        <rFont val="Arial"/>
        <charset val="134"/>
      </rPr>
      <t>2120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</si>
  <si>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</si>
  <si>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</si>
  <si>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</si>
  <si>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</si>
  <si>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</si>
  <si>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</si>
  <si>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</si>
  <si>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</si>
  <si>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</si>
  <si>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</si>
  <si>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</si>
  <si>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</si>
  <si>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</si>
  <si>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</si>
  <si>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</si>
  <si>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</si>
  <si>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2408356</t>
  </si>
  <si>
    <t>胡峰,朱雨露</t>
  </si>
  <si>
    <t>--</t>
  </si>
  <si>
    <t>588.00</t>
  </si>
  <si>
    <t>RMB</t>
  </si>
  <si>
    <t>0</t>
  </si>
  <si>
    <t>0.00</t>
  </si>
  <si>
    <t>龙卷风国内直连</t>
  </si>
  <si>
    <t>2022-01-24 20:53:03</t>
  </si>
  <si>
    <t>汇智国际旅游发展有限公司</t>
  </si>
  <si>
    <t>直连</t>
  </si>
  <si>
    <t>2408342</t>
  </si>
  <si>
    <t>贵阳卢浮宫金熙酒店</t>
  </si>
  <si>
    <t>243.00</t>
  </si>
  <si>
    <t>2022-01-24 20:19:49</t>
  </si>
  <si>
    <t>2408160</t>
  </si>
  <si>
    <t>上海Pagoda君亭设计酒店</t>
  </si>
  <si>
    <t>736.00</t>
  </si>
  <si>
    <t>2022-01-24 17:27:40</t>
  </si>
  <si>
    <t>2407642</t>
  </si>
  <si>
    <t>99.00</t>
  </si>
  <si>
    <t>2022-01-24 10:30:42</t>
  </si>
  <si>
    <t>2407596</t>
  </si>
  <si>
    <t>89.00</t>
  </si>
  <si>
    <t>2022-01-24 07:58:44</t>
  </si>
  <si>
    <t>2407297</t>
  </si>
  <si>
    <t>155.00</t>
  </si>
  <si>
    <t>2022-01-23 17:21:13</t>
  </si>
  <si>
    <t>2407117</t>
  </si>
  <si>
    <t>长江宾馆</t>
  </si>
  <si>
    <t>2022-01-23 13:53:10</t>
  </si>
  <si>
    <t>2406256</t>
  </si>
  <si>
    <t>尚客优快捷酒店（咸宁通山洋都大道店）</t>
  </si>
  <si>
    <t>121.00</t>
  </si>
  <si>
    <t>2022-01-22 15:09:44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</si>
</sst>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10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9" borderId="15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2" fillId="21" borderId="16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7" fillId="21" borderId="12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80</v>
      </c>
      <c r="S4" s="12" t="s">
        <v>19</v>
      </c>
      <c r="T4" s="7"/>
      <c r="U4" s="11" t="s">
        <v>19</v>
      </c>
      <c r="V4" s="11" t="s">
        <v>80</v>
      </c>
      <c r="W4" s="12" t="s">
        <v>81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82</v>
      </c>
      <c r="AD4" t="s">
        <v>6</v>
      </c>
      <c r="AE4" t="s">
        <v>97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98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99</v>
      </c>
      <c r="H5" s="7" t="s">
        <v>100</v>
      </c>
      <c r="I5" s="7" t="s">
        <v>75</v>
      </c>
      <c r="J5" s="7" t="s">
        <v>2</v>
      </c>
      <c r="K5" s="7" t="s">
        <v>101</v>
      </c>
      <c r="L5" s="7">
        <v>2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102</v>
      </c>
      <c r="S5" s="12" t="s">
        <v>19</v>
      </c>
      <c r="T5" s="7"/>
      <c r="U5" s="11" t="s">
        <v>19</v>
      </c>
      <c r="V5" s="11" t="s">
        <v>102</v>
      </c>
      <c r="W5" s="12" t="s">
        <v>103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104</v>
      </c>
      <c r="AD5" t="s">
        <v>6</v>
      </c>
      <c r="AE5" t="s">
        <v>105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106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107</v>
      </c>
      <c r="H6" s="7" t="s">
        <v>108</v>
      </c>
      <c r="I6" s="7" t="s">
        <v>75</v>
      </c>
      <c r="J6" s="7" t="s">
        <v>2</v>
      </c>
      <c r="K6" s="7" t="s">
        <v>109</v>
      </c>
      <c r="L6" s="7">
        <v>1</v>
      </c>
      <c r="M6" s="7">
        <v>1</v>
      </c>
      <c r="N6" s="7" t="s">
        <v>110</v>
      </c>
      <c r="O6" s="7" t="s">
        <v>78</v>
      </c>
      <c r="P6" s="7" t="s">
        <v>79</v>
      </c>
      <c r="Q6" s="7"/>
      <c r="R6" s="11" t="s">
        <v>111</v>
      </c>
      <c r="S6" s="12" t="s">
        <v>19</v>
      </c>
      <c r="T6" s="7"/>
      <c r="U6" s="11" t="s">
        <v>19</v>
      </c>
      <c r="V6" s="11" t="s">
        <v>111</v>
      </c>
      <c r="W6" s="12" t="s">
        <v>112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115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116</v>
      </c>
      <c r="H7" s="7" t="s">
        <v>117</v>
      </c>
      <c r="I7" s="7" t="s">
        <v>75</v>
      </c>
      <c r="J7" s="7" t="s">
        <v>2</v>
      </c>
      <c r="K7" s="7" t="s">
        <v>118</v>
      </c>
      <c r="L7" s="7">
        <v>1</v>
      </c>
      <c r="M7" s="7">
        <v>1</v>
      </c>
      <c r="N7" s="7" t="s">
        <v>77</v>
      </c>
      <c r="O7" s="7" t="s">
        <v>78</v>
      </c>
      <c r="P7" s="7" t="s">
        <v>79</v>
      </c>
      <c r="Q7" s="7"/>
      <c r="R7" s="11" t="s">
        <v>119</v>
      </c>
      <c r="S7" s="12" t="s">
        <v>19</v>
      </c>
      <c r="T7" s="7"/>
      <c r="U7" s="11" t="s">
        <v>19</v>
      </c>
      <c r="V7" s="11" t="s">
        <v>119</v>
      </c>
      <c r="W7" s="12" t="s">
        <v>120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123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124</v>
      </c>
      <c r="H8" s="7" t="s">
        <v>125</v>
      </c>
      <c r="I8" s="7" t="s">
        <v>75</v>
      </c>
      <c r="J8" s="7" t="s">
        <v>2</v>
      </c>
      <c r="K8" s="7" t="s">
        <v>126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127</v>
      </c>
      <c r="S8" s="12" t="s">
        <v>19</v>
      </c>
      <c r="T8" s="7"/>
      <c r="U8" s="11" t="s">
        <v>19</v>
      </c>
      <c r="V8" s="11" t="s">
        <v>127</v>
      </c>
      <c r="W8" s="12" t="s">
        <v>128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129</v>
      </c>
      <c r="AD8" t="s">
        <v>6</v>
      </c>
      <c r="AE8" t="s">
        <v>105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130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131</v>
      </c>
      <c r="H9" s="7" t="s">
        <v>132</v>
      </c>
      <c r="I9" s="7" t="s">
        <v>75</v>
      </c>
      <c r="J9" s="7" t="s">
        <v>2</v>
      </c>
      <c r="K9" s="7" t="s">
        <v>133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134</v>
      </c>
      <c r="S9" s="12" t="s">
        <v>19</v>
      </c>
      <c r="T9" s="7"/>
      <c r="U9" s="11" t="s">
        <v>19</v>
      </c>
      <c r="V9" s="11" t="s">
        <v>134</v>
      </c>
      <c r="W9" s="12" t="s">
        <v>135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84</v>
      </c>
      <c r="AG9" t="s">
        <v>71</v>
      </c>
      <c r="AH9" t="s">
        <v>19</v>
      </c>
    </row>
    <row r="10" customHeight="1" spans="1:32">
      <c r="A10" s="10" t="s">
        <v>138</v>
      </c>
      <c r="B10" s="10"/>
      <c r="C10" s="10" t="s">
        <v>139</v>
      </c>
      <c r="D10" s="10"/>
      <c r="E10" s="10"/>
      <c r="F10" s="10"/>
      <c r="G10" s="10" t="s">
        <v>139</v>
      </c>
      <c r="H10" s="10" t="s">
        <v>139</v>
      </c>
      <c r="I10" s="10" t="s">
        <v>139</v>
      </c>
      <c r="J10" s="10" t="s">
        <v>139</v>
      </c>
      <c r="K10" s="10" t="s">
        <v>139</v>
      </c>
      <c r="L10" s="10" t="s">
        <v>139</v>
      </c>
      <c r="M10" s="10" t="s">
        <v>139</v>
      </c>
      <c r="N10" s="10" t="s">
        <v>139</v>
      </c>
      <c r="O10" s="10" t="s">
        <v>139</v>
      </c>
      <c r="P10" s="10" t="s">
        <v>139</v>
      </c>
      <c r="Q10" s="10"/>
      <c r="R10" s="13" t="s">
        <v>20</v>
      </c>
      <c r="S10" s="13" t="s">
        <v>19</v>
      </c>
      <c r="T10" s="10" t="s">
        <v>139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139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140</v>
      </c>
      <c r="B1" s="4" t="s">
        <v>141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142</v>
      </c>
      <c r="H1" s="4" t="s">
        <v>143</v>
      </c>
      <c r="I1" s="4" t="s">
        <v>13</v>
      </c>
      <c r="J1" s="4" t="s">
        <v>17</v>
      </c>
      <c r="K1" s="4" t="s">
        <v>18</v>
      </c>
      <c r="L1" s="9" t="s">
        <v>144</v>
      </c>
      <c r="M1" s="4" t="s">
        <v>145</v>
      </c>
      <c r="N1" s="4" t="s">
        <v>146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7" sqref="A17:A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148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89</v>
      </c>
      <c r="E2" t="str">
        <f>VLOOKUP(A2,HOP!A:L,12,0)</f>
        <v>89.00</v>
      </c>
      <c r="F2" t="str">
        <f>VLOOKUP(A2,HOP!A:C,3,0)</f>
        <v>2407117</v>
      </c>
      <c r="G2">
        <f>D2-E2</f>
        <v>0</v>
      </c>
      <c r="H2" t="str">
        <f>$H$1&amp;F2</f>
        <v>，2407117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99</v>
      </c>
      <c r="E3" t="str">
        <f>VLOOKUP(A3,HOP!A:L,12,0)</f>
        <v>99.00</v>
      </c>
      <c r="F3" t="str">
        <f>VLOOKUP(A3,HOP!A:C,3,0)</f>
        <v>2407642</v>
      </c>
      <c r="G3">
        <f t="shared" ref="G3:G9" si="0">D3-E3</f>
        <v>0</v>
      </c>
      <c r="H3" t="str">
        <f t="shared" ref="H3:H9" si="1">$H$1&amp;F3</f>
        <v>，2407642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89</v>
      </c>
      <c r="E4" t="str">
        <f>VLOOKUP(A4,HOP!A:L,12,0)</f>
        <v>89.00</v>
      </c>
      <c r="F4" t="str">
        <f>VLOOKUP(A4,HOP!A:C,3,0)</f>
        <v>2407596</v>
      </c>
      <c r="G4">
        <f t="shared" si="0"/>
        <v>0</v>
      </c>
      <c r="H4" t="str">
        <f t="shared" si="1"/>
        <v>，2407596</v>
      </c>
      <c r="I4" t="str">
        <f>VLOOKUP(A4,HOP!A:T,20,0)</f>
        <v>直连</v>
      </c>
    </row>
    <row r="5" ht="14.25" customHeight="1" spans="1:9">
      <c r="A5" s="6" t="s">
        <v>98</v>
      </c>
      <c r="B5" s="7" t="s">
        <v>78</v>
      </c>
      <c r="C5" s="7" t="s">
        <v>79</v>
      </c>
      <c r="D5" s="3">
        <v>588</v>
      </c>
      <c r="E5" t="str">
        <f>VLOOKUP(A5,HOP!A:L,12,0)</f>
        <v>588.00</v>
      </c>
      <c r="F5" t="str">
        <f>VLOOKUP(A5,HOP!A:C,3,0)</f>
        <v>2408356</v>
      </c>
      <c r="G5">
        <f t="shared" si="0"/>
        <v>0</v>
      </c>
      <c r="H5" t="str">
        <f t="shared" si="1"/>
        <v>，2408356</v>
      </c>
      <c r="I5" t="str">
        <f>VLOOKUP(A5,HOP!A:T,20,0)</f>
        <v>直连</v>
      </c>
    </row>
    <row r="6" ht="14.25" customHeight="1" spans="1:9">
      <c r="A6" s="6" t="s">
        <v>106</v>
      </c>
      <c r="B6" s="7" t="s">
        <v>78</v>
      </c>
      <c r="C6" s="7" t="s">
        <v>79</v>
      </c>
      <c r="D6" s="3">
        <v>121</v>
      </c>
      <c r="E6" t="str">
        <f>VLOOKUP(A6,HOP!A:L,12,0)</f>
        <v>121.00</v>
      </c>
      <c r="F6" t="str">
        <f>VLOOKUP(A6,HOP!A:C,3,0)</f>
        <v>2406256</v>
      </c>
      <c r="G6">
        <f t="shared" si="0"/>
        <v>0</v>
      </c>
      <c r="H6" t="str">
        <f t="shared" si="1"/>
        <v>，2406256</v>
      </c>
      <c r="I6" t="str">
        <f>VLOOKUP(A6,HOP!A:T,20,0)</f>
        <v>直连</v>
      </c>
    </row>
    <row r="7" ht="14.25" customHeight="1" spans="1:9">
      <c r="A7" s="6" t="s">
        <v>115</v>
      </c>
      <c r="B7" s="7" t="s">
        <v>78</v>
      </c>
      <c r="C7" s="7" t="s">
        <v>79</v>
      </c>
      <c r="D7" s="3">
        <v>155</v>
      </c>
      <c r="E7" t="str">
        <f>VLOOKUP(A7,HOP!A:L,12,0)</f>
        <v>155.00</v>
      </c>
      <c r="F7" t="str">
        <f>VLOOKUP(A7,HOP!A:C,3,0)</f>
        <v>2407297</v>
      </c>
      <c r="G7">
        <f t="shared" si="0"/>
        <v>0</v>
      </c>
      <c r="H7" t="str">
        <f t="shared" si="1"/>
        <v>，2407297</v>
      </c>
      <c r="I7" t="str">
        <f>VLOOKUP(A7,HOP!A:T,20,0)</f>
        <v>直连</v>
      </c>
    </row>
    <row r="8" ht="14.25" customHeight="1" spans="1:9">
      <c r="A8" s="6" t="s">
        <v>123</v>
      </c>
      <c r="B8" s="7" t="s">
        <v>78</v>
      </c>
      <c r="C8" s="7" t="s">
        <v>79</v>
      </c>
      <c r="D8" s="3">
        <v>736</v>
      </c>
      <c r="E8" t="str">
        <f>VLOOKUP(A8,HOP!A:L,12,0)</f>
        <v>736.00</v>
      </c>
      <c r="F8" t="str">
        <f>VLOOKUP(A8,HOP!A:C,3,0)</f>
        <v>2408160</v>
      </c>
      <c r="G8">
        <f t="shared" si="0"/>
        <v>0</v>
      </c>
      <c r="H8" t="str">
        <f t="shared" si="1"/>
        <v>，2408160</v>
      </c>
      <c r="I8" t="str">
        <f>VLOOKUP(A8,HOP!A:T,20,0)</f>
        <v>直连</v>
      </c>
    </row>
    <row r="9" ht="14.25" customHeight="1" spans="1:9">
      <c r="A9" s="6" t="s">
        <v>130</v>
      </c>
      <c r="B9" s="7" t="s">
        <v>78</v>
      </c>
      <c r="C9" s="7" t="s">
        <v>79</v>
      </c>
      <c r="D9" s="3">
        <v>243</v>
      </c>
      <c r="E9" t="str">
        <f>VLOOKUP(A9,HOP!A:L,12,0)</f>
        <v>243.00</v>
      </c>
      <c r="F9" t="str">
        <f>VLOOKUP(A9,HOP!A:C,3,0)</f>
        <v>2408342</v>
      </c>
      <c r="G9">
        <f t="shared" si="0"/>
        <v>0</v>
      </c>
      <c r="H9" t="str">
        <f t="shared" si="1"/>
        <v>，2408342</v>
      </c>
      <c r="I9" t="str">
        <f>VLOOKUP(A9,HOP!A:T,20,0)</f>
        <v>直连</v>
      </c>
    </row>
    <row r="11" spans="4:4">
      <c r="D11" s="3">
        <f>SUM(D2:D10)</f>
        <v>2120</v>
      </c>
    </row>
    <row r="13" ht="14.25" spans="4:4">
      <c r="D13" s="8" t="s">
        <v>22</v>
      </c>
    </row>
    <row r="17" spans="1:1">
      <c r="A17" t="s">
        <v>149</v>
      </c>
    </row>
    <row r="18" spans="1:1">
      <c r="A18" s="5" t="s">
        <v>150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151</v>
      </c>
      <c r="B1" s="2" t="s">
        <v>152</v>
      </c>
      <c r="C1" s="2" t="s">
        <v>153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154</v>
      </c>
      <c r="I1" s="2" t="s">
        <v>155</v>
      </c>
      <c r="J1" s="2" t="s">
        <v>156</v>
      </c>
      <c r="K1" s="2" t="s">
        <v>157</v>
      </c>
      <c r="L1" s="2" t="s">
        <v>158</v>
      </c>
      <c r="M1" s="2" t="s">
        <v>159</v>
      </c>
      <c r="N1" s="2" t="s">
        <v>160</v>
      </c>
      <c r="O1" s="2" t="s">
        <v>161</v>
      </c>
      <c r="P1" s="2" t="s">
        <v>162</v>
      </c>
      <c r="Q1" s="2" t="s">
        <v>163</v>
      </c>
      <c r="R1" s="2" t="s">
        <v>164</v>
      </c>
      <c r="S1" s="2" t="s">
        <v>165</v>
      </c>
      <c r="T1" s="2" t="s">
        <v>166</v>
      </c>
    </row>
    <row r="2" s="1" customFormat="1" spans="1:20">
      <c r="A2" s="1" t="s">
        <v>98</v>
      </c>
      <c r="B2" s="1" t="s">
        <v>78</v>
      </c>
      <c r="C2" s="1" t="s">
        <v>167</v>
      </c>
      <c r="D2" s="1" t="s">
        <v>100</v>
      </c>
      <c r="E2" s="1" t="s">
        <v>168</v>
      </c>
      <c r="F2" s="1" t="s">
        <v>78</v>
      </c>
      <c r="G2" s="1" t="s">
        <v>79</v>
      </c>
      <c r="H2" s="1" t="s">
        <v>169</v>
      </c>
      <c r="I2" s="1" t="s">
        <v>170</v>
      </c>
      <c r="J2" s="1" t="s">
        <v>171</v>
      </c>
      <c r="K2" s="1" t="s">
        <v>170</v>
      </c>
      <c r="L2" s="1" t="s">
        <v>170</v>
      </c>
      <c r="M2" s="1" t="s">
        <v>172</v>
      </c>
      <c r="N2" s="1" t="s">
        <v>172</v>
      </c>
      <c r="O2" s="1" t="s">
        <v>173</v>
      </c>
      <c r="P2" s="1" t="s">
        <v>174</v>
      </c>
      <c r="Q2" s="1" t="s">
        <v>175</v>
      </c>
      <c r="R2" s="1" t="s">
        <v>71</v>
      </c>
      <c r="S2" s="1" t="s">
        <v>176</v>
      </c>
      <c r="T2" s="1" t="s">
        <v>177</v>
      </c>
    </row>
    <row r="3" s="1" customFormat="1" spans="1:20">
      <c r="A3" s="1" t="s">
        <v>130</v>
      </c>
      <c r="B3" s="1" t="s">
        <v>78</v>
      </c>
      <c r="C3" s="1" t="s">
        <v>178</v>
      </c>
      <c r="D3" s="1" t="s">
        <v>179</v>
      </c>
      <c r="E3" s="1" t="s">
        <v>133</v>
      </c>
      <c r="F3" s="1" t="s">
        <v>78</v>
      </c>
      <c r="G3" s="1" t="s">
        <v>79</v>
      </c>
      <c r="H3" s="1" t="s">
        <v>169</v>
      </c>
      <c r="I3" s="1" t="s">
        <v>180</v>
      </c>
      <c r="J3" s="1" t="s">
        <v>171</v>
      </c>
      <c r="K3" s="1" t="s">
        <v>180</v>
      </c>
      <c r="L3" s="1" t="s">
        <v>180</v>
      </c>
      <c r="M3" s="1" t="s">
        <v>172</v>
      </c>
      <c r="N3" s="1" t="s">
        <v>172</v>
      </c>
      <c r="O3" s="1" t="s">
        <v>173</v>
      </c>
      <c r="P3" s="1" t="s">
        <v>174</v>
      </c>
      <c r="Q3" s="1" t="s">
        <v>181</v>
      </c>
      <c r="R3" s="1" t="s">
        <v>71</v>
      </c>
      <c r="S3" s="1" t="s">
        <v>176</v>
      </c>
      <c r="T3" s="1" t="s">
        <v>177</v>
      </c>
    </row>
    <row r="4" s="1" customFormat="1" spans="1:20">
      <c r="A4" s="1" t="s">
        <v>123</v>
      </c>
      <c r="B4" s="1" t="s">
        <v>78</v>
      </c>
      <c r="C4" s="1" t="s">
        <v>182</v>
      </c>
      <c r="D4" s="1" t="s">
        <v>183</v>
      </c>
      <c r="E4" s="1" t="s">
        <v>126</v>
      </c>
      <c r="F4" s="1" t="s">
        <v>78</v>
      </c>
      <c r="G4" s="1" t="s">
        <v>79</v>
      </c>
      <c r="H4" s="1" t="s">
        <v>169</v>
      </c>
      <c r="I4" s="1" t="s">
        <v>184</v>
      </c>
      <c r="J4" s="1" t="s">
        <v>171</v>
      </c>
      <c r="K4" s="1" t="s">
        <v>184</v>
      </c>
      <c r="L4" s="1" t="s">
        <v>184</v>
      </c>
      <c r="M4" s="1" t="s">
        <v>172</v>
      </c>
      <c r="N4" s="1" t="s">
        <v>172</v>
      </c>
      <c r="O4" s="1" t="s">
        <v>173</v>
      </c>
      <c r="P4" s="1" t="s">
        <v>174</v>
      </c>
      <c r="Q4" s="1" t="s">
        <v>185</v>
      </c>
      <c r="R4" s="1" t="s">
        <v>71</v>
      </c>
      <c r="S4" s="1" t="s">
        <v>176</v>
      </c>
      <c r="T4" s="1" t="s">
        <v>177</v>
      </c>
    </row>
    <row r="5" s="1" customFormat="1" spans="1:20">
      <c r="A5" s="1" t="s">
        <v>85</v>
      </c>
      <c r="B5" s="1" t="s">
        <v>78</v>
      </c>
      <c r="C5" s="1" t="s">
        <v>186</v>
      </c>
      <c r="D5" s="1" t="s">
        <v>87</v>
      </c>
      <c r="E5" s="1" t="s">
        <v>88</v>
      </c>
      <c r="F5" s="1" t="s">
        <v>78</v>
      </c>
      <c r="G5" s="1" t="s">
        <v>79</v>
      </c>
      <c r="H5" s="1" t="s">
        <v>169</v>
      </c>
      <c r="I5" s="1" t="s">
        <v>187</v>
      </c>
      <c r="J5" s="1" t="s">
        <v>171</v>
      </c>
      <c r="K5" s="1" t="s">
        <v>187</v>
      </c>
      <c r="L5" s="1" t="s">
        <v>187</v>
      </c>
      <c r="M5" s="1" t="s">
        <v>172</v>
      </c>
      <c r="N5" s="1" t="s">
        <v>172</v>
      </c>
      <c r="O5" s="1" t="s">
        <v>173</v>
      </c>
      <c r="P5" s="1" t="s">
        <v>174</v>
      </c>
      <c r="Q5" s="1" t="s">
        <v>188</v>
      </c>
      <c r="R5" s="1" t="s">
        <v>71</v>
      </c>
      <c r="S5" s="1" t="s">
        <v>176</v>
      </c>
      <c r="T5" s="1" t="s">
        <v>177</v>
      </c>
    </row>
    <row r="6" s="1" customFormat="1" spans="1:20">
      <c r="A6" s="1" t="s">
        <v>93</v>
      </c>
      <c r="B6" s="1" t="s">
        <v>78</v>
      </c>
      <c r="C6" s="1" t="s">
        <v>189</v>
      </c>
      <c r="D6" s="1" t="s">
        <v>95</v>
      </c>
      <c r="E6" s="1" t="s">
        <v>96</v>
      </c>
      <c r="F6" s="1" t="s">
        <v>78</v>
      </c>
      <c r="G6" s="1" t="s">
        <v>79</v>
      </c>
      <c r="H6" s="1" t="s">
        <v>169</v>
      </c>
      <c r="I6" s="1" t="s">
        <v>190</v>
      </c>
      <c r="J6" s="1" t="s">
        <v>171</v>
      </c>
      <c r="K6" s="1" t="s">
        <v>190</v>
      </c>
      <c r="L6" s="1" t="s">
        <v>190</v>
      </c>
      <c r="M6" s="1" t="s">
        <v>172</v>
      </c>
      <c r="N6" s="1" t="s">
        <v>172</v>
      </c>
      <c r="O6" s="1" t="s">
        <v>173</v>
      </c>
      <c r="P6" s="1" t="s">
        <v>174</v>
      </c>
      <c r="Q6" s="1" t="s">
        <v>191</v>
      </c>
      <c r="R6" s="1" t="s">
        <v>71</v>
      </c>
      <c r="S6" s="1" t="s">
        <v>176</v>
      </c>
      <c r="T6" s="1" t="s">
        <v>177</v>
      </c>
    </row>
    <row r="7" s="1" customFormat="1" spans="1:20">
      <c r="A7" s="1" t="s">
        <v>115</v>
      </c>
      <c r="B7" s="1" t="s">
        <v>77</v>
      </c>
      <c r="C7" s="1" t="s">
        <v>192</v>
      </c>
      <c r="D7" s="1" t="s">
        <v>117</v>
      </c>
      <c r="E7" s="1" t="s">
        <v>118</v>
      </c>
      <c r="F7" s="1" t="s">
        <v>78</v>
      </c>
      <c r="G7" s="1" t="s">
        <v>79</v>
      </c>
      <c r="H7" s="1" t="s">
        <v>169</v>
      </c>
      <c r="I7" s="1" t="s">
        <v>193</v>
      </c>
      <c r="J7" s="1" t="s">
        <v>171</v>
      </c>
      <c r="K7" s="1" t="s">
        <v>193</v>
      </c>
      <c r="L7" s="1" t="s">
        <v>193</v>
      </c>
      <c r="M7" s="1" t="s">
        <v>172</v>
      </c>
      <c r="N7" s="1" t="s">
        <v>172</v>
      </c>
      <c r="O7" s="1" t="s">
        <v>173</v>
      </c>
      <c r="P7" s="1" t="s">
        <v>174</v>
      </c>
      <c r="Q7" s="1" t="s">
        <v>194</v>
      </c>
      <c r="R7" s="1" t="s">
        <v>71</v>
      </c>
      <c r="S7" s="1" t="s">
        <v>176</v>
      </c>
      <c r="T7" s="1" t="s">
        <v>177</v>
      </c>
    </row>
    <row r="8" s="1" customFormat="1" spans="1:20">
      <c r="A8" s="1" t="s">
        <v>69</v>
      </c>
      <c r="B8" s="1" t="s">
        <v>77</v>
      </c>
      <c r="C8" s="1" t="s">
        <v>195</v>
      </c>
      <c r="D8" s="1" t="s">
        <v>196</v>
      </c>
      <c r="E8" s="1" t="s">
        <v>76</v>
      </c>
      <c r="F8" s="1" t="s">
        <v>78</v>
      </c>
      <c r="G8" s="1" t="s">
        <v>79</v>
      </c>
      <c r="H8" s="1" t="s">
        <v>169</v>
      </c>
      <c r="I8" s="1" t="s">
        <v>190</v>
      </c>
      <c r="J8" s="1" t="s">
        <v>171</v>
      </c>
      <c r="K8" s="1" t="s">
        <v>190</v>
      </c>
      <c r="L8" s="1" t="s">
        <v>190</v>
      </c>
      <c r="M8" s="1" t="s">
        <v>172</v>
      </c>
      <c r="N8" s="1" t="s">
        <v>172</v>
      </c>
      <c r="O8" s="1" t="s">
        <v>173</v>
      </c>
      <c r="P8" s="1" t="s">
        <v>174</v>
      </c>
      <c r="Q8" s="1" t="s">
        <v>197</v>
      </c>
      <c r="R8" s="1" t="s">
        <v>71</v>
      </c>
      <c r="S8" s="1" t="s">
        <v>176</v>
      </c>
      <c r="T8" s="1" t="s">
        <v>177</v>
      </c>
    </row>
    <row r="9" s="1" customFormat="1" spans="1:20">
      <c r="A9" s="1" t="s">
        <v>106</v>
      </c>
      <c r="B9" s="1" t="s">
        <v>110</v>
      </c>
      <c r="C9" s="1" t="s">
        <v>198</v>
      </c>
      <c r="D9" s="1" t="s">
        <v>199</v>
      </c>
      <c r="E9" s="1" t="s">
        <v>109</v>
      </c>
      <c r="F9" s="1" t="s">
        <v>78</v>
      </c>
      <c r="G9" s="1" t="s">
        <v>79</v>
      </c>
      <c r="H9" s="1" t="s">
        <v>169</v>
      </c>
      <c r="I9" s="1" t="s">
        <v>200</v>
      </c>
      <c r="J9" s="1" t="s">
        <v>171</v>
      </c>
      <c r="K9" s="1" t="s">
        <v>200</v>
      </c>
      <c r="L9" s="1" t="s">
        <v>200</v>
      </c>
      <c r="M9" s="1" t="s">
        <v>172</v>
      </c>
      <c r="N9" s="1" t="s">
        <v>172</v>
      </c>
      <c r="O9" s="1" t="s">
        <v>173</v>
      </c>
      <c r="P9" s="1" t="s">
        <v>174</v>
      </c>
      <c r="Q9" s="1" t="s">
        <v>201</v>
      </c>
      <c r="R9" s="1" t="s">
        <v>71</v>
      </c>
      <c r="S9" s="1" t="s">
        <v>176</v>
      </c>
      <c r="T9" s="1" t="s">
        <v>177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2022-01-26T02:34:46Z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04FC9642EAF34D3C9579923B75CA0EF1</vt:lpwstr>
  </property>
</Properties>
</file>