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<sst xmlns="http://schemas.openxmlformats.org/spreadsheetml/2006/main" count="464" uniqueCount="158">
  <si>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</si>
  <si>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</si>
  <si>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</si>
  <si>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</si>
  <si>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</si>
  <si>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</si>
  <si>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</si>
  <si>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</si>
  <si>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</si>
  <si>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</si>
  <si>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</si>
  <si>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</si>
  <si>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</si>
  <si>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</si>
  <si>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</si>
  <si>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</si>
  <si>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</si>
  <si>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</si>
  <si>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</si>
  <si>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</si>
  <si>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</si>
  <si>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</si>
  <si>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</si>
  <si>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</si>
  <si>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</si>
  <si>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</si>
  <si>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</si>
  <si>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[连山]清远金子山森林雪谷壮瑶度假村(82520535)</t>
  </si>
  <si>
    <t>清远金子山森林雪谷木屋&lt;日历房套餐高价值&gt;&lt;早+晚餐&gt;&lt;新酒店礼盒&gt;</t>
  </si>
  <si>
    <t>CNY</t>
  </si>
  <si>
    <t>高雯,高小海</t>
  </si>
  <si>
    <t>CA363220127CNY</t>
  </si>
  <si>
    <t>未提现</t>
  </si>
  <si>
    <t>携程开票</t>
  </si>
  <si>
    <t>[和平]和平热龙温泉度假村(78217595)</t>
  </si>
  <si>
    <t>标准双人房&lt;特别促销&gt;&lt;双人入住&gt;&lt;双早&gt;</t>
  </si>
  <si>
    <t>蔡燕冰,周丽雅,罗美玉,蔡慧清</t>
  </si>
  <si>
    <t>[镇江]锦江之星品尚(镇江西津渡大西路店)(69275543)</t>
  </si>
  <si>
    <t>精选商务房C&lt;双人入住&gt;&lt;内宾&gt;&lt;预付&gt;&lt;无早&gt;</t>
  </si>
  <si>
    <t>高同新</t>
  </si>
  <si>
    <t>[上海]上海静安昆仑大酒店(22941488)</t>
  </si>
  <si>
    <t>高级豪华全景房&lt;双人入住&gt;&lt;内宾&gt;&lt;预付&gt;&lt;双早&gt;</t>
  </si>
  <si>
    <t>吴朕</t>
  </si>
  <si>
    <t>[武汉]锦江都城酒店(武汉经开万达体育中心地铁站店)(67325004)</t>
  </si>
  <si>
    <t>都会商务房&lt;双人入住&gt;&lt;内宾&gt;&lt;预付&gt;&lt;双早&gt;</t>
  </si>
  <si>
    <t>田中真一</t>
  </si>
  <si>
    <t>[龙门]龙门自然谷温泉度假酒店(84059659)</t>
  </si>
  <si>
    <t>山景•私密温泉双床房&lt;双早&gt;</t>
  </si>
  <si>
    <t>谢泽军</t>
  </si>
  <si>
    <t>acknowledge</t>
  </si>
  <si>
    <t>[香港]荃湾西如心酒店(Nina Hotel Tsuen Wan West)(1701575)</t>
  </si>
  <si>
    <t>高座高级客房&lt;双人入住&gt;&lt;内宾&gt;&lt;预付&gt;&lt;无早&gt;</t>
  </si>
  <si>
    <t>CHAN/KIN WING</t>
  </si>
  <si>
    <t>麦健星</t>
  </si>
  <si>
    <t>[海口]海口湾恒大逸阁度假公寓(67321772)</t>
  </si>
  <si>
    <t>两居室园景套房&lt;双人入住&gt;&lt;内宾&gt;&lt;预付&gt;&lt;双早&gt;</t>
  </si>
  <si>
    <t>田新美</t>
  </si>
  <si>
    <t>精致双床房&lt;双人入住&gt;&lt;内宾&gt;&lt;预付&gt;&lt;双早&gt;</t>
  </si>
  <si>
    <t>夏天</t>
  </si>
  <si>
    <t>精致商务房&lt;双人入住&gt;&lt;内宾&gt;&lt;预付&gt;&lt;双早&gt;</t>
  </si>
  <si>
    <t>可馨</t>
  </si>
  <si>
    <t>取消</t>
  </si>
  <si>
    <t>Wong/Hong kwai</t>
  </si>
  <si>
    <t>Yu/Honghui</t>
  </si>
  <si>
    <t>[扬中]锦江之星品尚(扬中扬子中路店)(67321606)</t>
  </si>
  <si>
    <t>标准房A&lt;双人入住&gt;&lt;内宾&gt;&lt;预付&gt;&lt;无早&gt;</t>
  </si>
  <si>
    <t>黄志强</t>
  </si>
  <si>
    <t>[东至]格林豪泰酒店(东至丽山秀水店)(83135954)</t>
  </si>
  <si>
    <t>1.8m商务大床房&lt;双人入住&gt;&lt;无早&gt;</t>
  </si>
  <si>
    <t>仇伟</t>
  </si>
  <si>
    <t>，</t>
  </si>
  <si>
    <t>A220127095544481</t>
  </si>
  <si>
    <t>A220127095634481</t>
  </si>
  <si>
    <t>CNY / HKD 当前参考汇率: 1.22861514</t>
  </si>
  <si>
    <t>总计： 7346.21 CNY/
9025.66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</si>
  <si>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</si>
  <si>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</si>
  <si>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</si>
  <si>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</si>
  <si>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</si>
  <si>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</si>
  <si>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</si>
  <si>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</si>
  <si>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</si>
  <si>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</si>
  <si>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</si>
  <si>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</si>
  <si>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</si>
  <si>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</si>
  <si>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</si>
  <si>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</si>
  <si>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</si>
  <si>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2022-01-11</t>
  </si>
  <si>
    <t>2384006</t>
  </si>
  <si>
    <t>格林豪泰酒店(东至丽山秀水店)</t>
  </si>
  <si>
    <t>2022-01-12</t>
  </si>
  <si>
    <t>退房日周结</t>
  </si>
  <si>
    <t>140.00</t>
  </si>
  <si>
    <t>RMB</t>
  </si>
  <si>
    <t>0</t>
  </si>
  <si>
    <t>0.00</t>
  </si>
  <si>
    <t>携程国内直连(DD)</t>
  </si>
  <si>
    <t>2022-01-11 17:27:09</t>
  </si>
  <si>
    <t>否</t>
  </si>
  <si>
    <t>汇智国际旅游发展有限公司</t>
  </si>
  <si>
    <t>直采</t>
  </si>
  <si>
    <t>2383966</t>
  </si>
  <si>
    <t>锦江之星品尚（镇江扬中扬子中路店）</t>
  </si>
  <si>
    <t>190.16</t>
  </si>
  <si>
    <t>2022-01-11 17:15:03</t>
  </si>
  <si>
    <t>直连</t>
  </si>
  <si>
    <t>2383872</t>
  </si>
  <si>
    <t>荃湾西如心酒店</t>
  </si>
  <si>
    <t>Yu Honghui</t>
  </si>
  <si>
    <t>437.33</t>
  </si>
  <si>
    <t>2022-01-11 16:22:03</t>
  </si>
  <si>
    <t>2383725</t>
  </si>
  <si>
    <t>Wong Hong kwai</t>
  </si>
  <si>
    <t>438.34</t>
  </si>
  <si>
    <t>2022-01-11 15:16:59</t>
  </si>
  <si>
    <t>2383717</t>
  </si>
  <si>
    <t>梅州客天下艺术家园酒店</t>
  </si>
  <si>
    <t>冯丽斌</t>
  </si>
  <si>
    <t>372.23</t>
  </si>
  <si>
    <t>2022-01-11 15:12:08</t>
  </si>
  <si>
    <t>2382833</t>
  </si>
  <si>
    <t>和平热龙温泉度假村</t>
  </si>
  <si>
    <t>360.00</t>
  </si>
  <si>
    <t>2022-01-11 08:42:52</t>
  </si>
  <si>
    <t>2022-01-10</t>
  </si>
  <si>
    <t>2382791</t>
  </si>
  <si>
    <t>CHAN KIN WING</t>
  </si>
  <si>
    <t>2022-01-10 23:27:19</t>
  </si>
  <si>
    <t>2382467</t>
  </si>
  <si>
    <t>龙门自然谷温泉度假酒店</t>
  </si>
  <si>
    <t>2022-01-10 21:00:30</t>
  </si>
  <si>
    <t>2381311</t>
  </si>
  <si>
    <t>锦江都城酒店(武汉经开万达店)</t>
  </si>
  <si>
    <t>700.60</t>
  </si>
  <si>
    <t>2022-01-10 09:31:23</t>
  </si>
  <si>
    <t>2022-01-09</t>
  </si>
  <si>
    <t>2380048</t>
  </si>
  <si>
    <t>上海静安昆仑大酒店</t>
  </si>
  <si>
    <t>1704.08</t>
  </si>
  <si>
    <t>2022-01-09 10:17:01</t>
  </si>
  <si>
    <t>2379992</t>
  </si>
  <si>
    <t>锦江之星品尚(镇江西津渡大西路店)</t>
  </si>
  <si>
    <t>138.37</t>
  </si>
  <si>
    <t>2022-01-09 09:16:24</t>
  </si>
  <si>
    <t>2022-01-07</t>
  </si>
  <si>
    <t>2377096</t>
  </si>
  <si>
    <t>1440.00</t>
  </si>
  <si>
    <t>2022-01-07 12:42:14</t>
  </si>
  <si>
    <t>2022-01-06</t>
  </si>
  <si>
    <t>2375296</t>
  </si>
  <si>
    <t>清远金子山森林雪谷壮瑶度假村</t>
  </si>
  <si>
    <t>1000.00</t>
  </si>
  <si>
    <t>2022-01-06 12:05:24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</si>
</sst>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1" fillId="20" borderId="2" applyNumberFormat="0" applyAlignment="0" applyProtection="0">
      <alignment vertical="center"/>
    </xf>
    <xf numFmtId="0" fontId="8" fillId="8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17125678870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44572</v>
      </c>
      <c r="G2" s="5">
        <v>44573</v>
      </c>
      <c r="H2" s="4">
        <v>2</v>
      </c>
      <c r="I2" s="4">
        <v>1</v>
      </c>
      <c r="J2" s="4">
        <v>2</v>
      </c>
      <c r="K2" s="4" t="s">
        <v>29</v>
      </c>
      <c r="L2" s="4">
        <v>1000</v>
      </c>
      <c r="M2" s="4">
        <v>1000</v>
      </c>
      <c r="N2" s="4" t="s">
        <v>30</v>
      </c>
      <c r="O2" s="4" t="s">
        <v>31</v>
      </c>
      <c r="P2" s="4" t="s">
        <v>32</v>
      </c>
      <c r="Q2" s="4">
        <v>0</v>
      </c>
      <c r="R2" s="6">
        <v>44567</v>
      </c>
      <c r="S2" s="5">
        <v>44588</v>
      </c>
      <c r="T2" s="4" t="s">
        <v>33</v>
      </c>
      <c r="U2" s="4">
        <v>1000</v>
      </c>
      <c r="V2" s="4">
        <v>0</v>
      </c>
      <c r="W2" s="4">
        <v>0</v>
      </c>
    </row>
    <row r="3" s="4" customFormat="1" spans="1:24">
      <c r="A3" s="4">
        <v>17132181658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44572</v>
      </c>
      <c r="G3" s="5">
        <v>44573</v>
      </c>
      <c r="H3" s="4">
        <v>4</v>
      </c>
      <c r="I3" s="4">
        <v>1</v>
      </c>
      <c r="J3" s="4">
        <v>4</v>
      </c>
      <c r="K3" s="4" t="s">
        <v>29</v>
      </c>
      <c r="L3" s="4">
        <v>1440</v>
      </c>
      <c r="M3" s="4">
        <v>1440</v>
      </c>
      <c r="N3" s="4" t="s">
        <v>36</v>
      </c>
      <c r="O3" s="4" t="s">
        <v>31</v>
      </c>
      <c r="P3" s="4" t="s">
        <v>32</v>
      </c>
      <c r="Q3" s="4">
        <v>0</v>
      </c>
      <c r="R3" s="6">
        <v>44568</v>
      </c>
      <c r="S3" s="5">
        <v>44588</v>
      </c>
      <c r="T3" s="4" t="s">
        <v>33</v>
      </c>
      <c r="U3" s="4">
        <v>1440</v>
      </c>
      <c r="V3" s="4">
        <v>0</v>
      </c>
      <c r="W3" s="4">
        <v>0</v>
      </c>
      <c r="X3" s="4">
        <v>2377096</v>
      </c>
    </row>
    <row r="4" s="4" customFormat="1" spans="1:24">
      <c r="A4" s="4">
        <v>17144691738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44572</v>
      </c>
      <c r="G4" s="5">
        <v>44573</v>
      </c>
      <c r="H4" s="4">
        <v>1</v>
      </c>
      <c r="I4" s="4">
        <v>1</v>
      </c>
      <c r="J4" s="4">
        <v>1</v>
      </c>
      <c r="K4" s="4" t="s">
        <v>29</v>
      </c>
      <c r="L4" s="4">
        <v>138.37</v>
      </c>
      <c r="M4" s="4">
        <v>138.37</v>
      </c>
      <c r="N4" s="4" t="s">
        <v>39</v>
      </c>
      <c r="O4" s="4" t="s">
        <v>31</v>
      </c>
      <c r="P4" s="4" t="s">
        <v>32</v>
      </c>
      <c r="Q4" s="4">
        <v>0</v>
      </c>
      <c r="R4" s="6">
        <v>44570</v>
      </c>
      <c r="S4" s="5">
        <v>44588</v>
      </c>
      <c r="T4" s="4" t="s">
        <v>33</v>
      </c>
      <c r="U4" s="4">
        <v>138.37</v>
      </c>
      <c r="V4" s="4">
        <v>0</v>
      </c>
      <c r="W4" s="4">
        <v>0</v>
      </c>
      <c r="X4" s="4">
        <v>2379992</v>
      </c>
    </row>
    <row r="5" s="4" customFormat="1" spans="1:25">
      <c r="A5" s="4">
        <v>17144828741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44571</v>
      </c>
      <c r="G5" s="5">
        <v>44573</v>
      </c>
      <c r="H5" s="4">
        <v>1</v>
      </c>
      <c r="I5" s="4">
        <v>2</v>
      </c>
      <c r="J5" s="4">
        <v>2</v>
      </c>
      <c r="K5" s="4" t="s">
        <v>29</v>
      </c>
      <c r="L5" s="4">
        <v>1704.08</v>
      </c>
      <c r="M5" s="4">
        <v>1704.08</v>
      </c>
      <c r="N5" s="4" t="s">
        <v>42</v>
      </c>
      <c r="O5" s="4" t="s">
        <v>31</v>
      </c>
      <c r="P5" s="4" t="s">
        <v>32</v>
      </c>
      <c r="Q5" s="4">
        <v>0</v>
      </c>
      <c r="R5" s="6">
        <v>44570</v>
      </c>
      <c r="S5" s="5">
        <v>44588</v>
      </c>
      <c r="T5" s="4" t="s">
        <v>33</v>
      </c>
      <c r="U5" s="4">
        <v>1704.08</v>
      </c>
      <c r="V5" s="4">
        <v>0</v>
      </c>
      <c r="W5" s="4">
        <v>0</v>
      </c>
      <c r="X5" s="4">
        <v>2380048</v>
      </c>
      <c r="Y5" s="4">
        <v>104177284114</v>
      </c>
    </row>
    <row r="6" s="4" customFormat="1" spans="1:25">
      <c r="A6" s="4">
        <v>17150856544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44571</v>
      </c>
      <c r="G6" s="5">
        <v>44573</v>
      </c>
      <c r="H6" s="4">
        <v>1</v>
      </c>
      <c r="I6" s="4">
        <v>2</v>
      </c>
      <c r="J6" s="4">
        <v>2</v>
      </c>
      <c r="K6" s="4" t="s">
        <v>29</v>
      </c>
      <c r="L6" s="4">
        <v>700.6</v>
      </c>
      <c r="M6" s="4">
        <v>700.6</v>
      </c>
      <c r="N6" s="4" t="s">
        <v>45</v>
      </c>
      <c r="O6" s="4" t="s">
        <v>31</v>
      </c>
      <c r="P6" s="4" t="s">
        <v>32</v>
      </c>
      <c r="Q6" s="4">
        <v>0</v>
      </c>
      <c r="R6" s="6">
        <v>44571</v>
      </c>
      <c r="S6" s="5">
        <v>44588</v>
      </c>
      <c r="T6" s="4" t="s">
        <v>33</v>
      </c>
      <c r="U6" s="4">
        <v>700.6</v>
      </c>
      <c r="V6" s="4">
        <v>0</v>
      </c>
      <c r="W6" s="4">
        <v>0</v>
      </c>
      <c r="X6" s="4">
        <v>2381311</v>
      </c>
      <c r="Y6" s="4">
        <v>104179408604</v>
      </c>
    </row>
    <row r="7" s="4" customFormat="1" spans="1:25">
      <c r="A7" s="4">
        <v>17153581610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44572</v>
      </c>
      <c r="G7" s="5">
        <v>44573</v>
      </c>
      <c r="H7" s="4">
        <v>1</v>
      </c>
      <c r="I7" s="4">
        <v>1</v>
      </c>
      <c r="J7" s="4">
        <v>1</v>
      </c>
      <c r="K7" s="4" t="s">
        <v>29</v>
      </c>
      <c r="L7" s="4">
        <v>360</v>
      </c>
      <c r="M7" s="4">
        <v>360</v>
      </c>
      <c r="N7" s="4" t="s">
        <v>48</v>
      </c>
      <c r="O7" s="4" t="s">
        <v>31</v>
      </c>
      <c r="P7" s="4" t="s">
        <v>32</v>
      </c>
      <c r="Q7" s="4">
        <v>0</v>
      </c>
      <c r="R7" s="6">
        <v>44571</v>
      </c>
      <c r="S7" s="5">
        <v>44588</v>
      </c>
      <c r="T7" s="4" t="s">
        <v>33</v>
      </c>
      <c r="U7" s="4">
        <v>360</v>
      </c>
      <c r="V7" s="4">
        <v>0</v>
      </c>
      <c r="W7" s="4">
        <v>0</v>
      </c>
      <c r="X7" s="4">
        <v>2382467</v>
      </c>
      <c r="Y7" s="4" t="s">
        <v>49</v>
      </c>
    </row>
    <row r="8" s="4" customFormat="1" spans="1:24">
      <c r="A8" s="4">
        <v>17154151507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44572</v>
      </c>
      <c r="G8" s="5">
        <v>44573</v>
      </c>
      <c r="H8" s="4">
        <v>1</v>
      </c>
      <c r="I8" s="4">
        <v>1</v>
      </c>
      <c r="J8" s="4">
        <v>1</v>
      </c>
      <c r="K8" s="4" t="s">
        <v>29</v>
      </c>
      <c r="L8" s="4">
        <v>437.33</v>
      </c>
      <c r="M8" s="4">
        <v>437.33</v>
      </c>
      <c r="N8" s="4" t="s">
        <v>52</v>
      </c>
      <c r="O8" s="4" t="s">
        <v>31</v>
      </c>
      <c r="P8" s="4" t="s">
        <v>32</v>
      </c>
      <c r="Q8" s="4">
        <v>0</v>
      </c>
      <c r="R8" s="6">
        <v>44571</v>
      </c>
      <c r="S8" s="5">
        <v>44588</v>
      </c>
      <c r="T8" s="4" t="s">
        <v>33</v>
      </c>
      <c r="U8" s="4">
        <v>437.33</v>
      </c>
      <c r="V8" s="4">
        <v>0</v>
      </c>
      <c r="W8" s="4">
        <v>0</v>
      </c>
      <c r="X8" s="4">
        <v>2382791</v>
      </c>
    </row>
    <row r="9" s="4" customFormat="1" spans="1:24">
      <c r="A9" s="4">
        <v>17154280231</v>
      </c>
      <c r="B9" s="4" t="s">
        <v>25</v>
      </c>
      <c r="C9" s="4" t="s">
        <v>26</v>
      </c>
      <c r="D9" s="4" t="s">
        <v>34</v>
      </c>
      <c r="E9" s="4" t="s">
        <v>35</v>
      </c>
      <c r="F9" s="5">
        <v>44572</v>
      </c>
      <c r="G9" s="5">
        <v>44573</v>
      </c>
      <c r="H9" s="4">
        <v>1</v>
      </c>
      <c r="I9" s="4">
        <v>1</v>
      </c>
      <c r="J9" s="4">
        <v>1</v>
      </c>
      <c r="K9" s="4" t="s">
        <v>29</v>
      </c>
      <c r="L9" s="4">
        <v>360</v>
      </c>
      <c r="M9" s="4">
        <v>360</v>
      </c>
      <c r="N9" s="4" t="s">
        <v>53</v>
      </c>
      <c r="O9" s="4" t="s">
        <v>31</v>
      </c>
      <c r="P9" s="4" t="s">
        <v>32</v>
      </c>
      <c r="Q9" s="4">
        <v>0</v>
      </c>
      <c r="R9" s="6">
        <v>44572</v>
      </c>
      <c r="S9" s="5">
        <v>44588</v>
      </c>
      <c r="T9" s="4" t="s">
        <v>33</v>
      </c>
      <c r="U9" s="4">
        <v>360</v>
      </c>
      <c r="V9" s="4">
        <v>0</v>
      </c>
      <c r="W9" s="4">
        <v>0</v>
      </c>
      <c r="X9" s="4">
        <v>2382833</v>
      </c>
    </row>
    <row r="10" s="4" customFormat="1" spans="1:24">
      <c r="A10" s="4">
        <v>17154561626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44572</v>
      </c>
      <c r="G10" s="5">
        <v>44573</v>
      </c>
      <c r="H10" s="4">
        <v>1</v>
      </c>
      <c r="I10" s="4">
        <v>1</v>
      </c>
      <c r="J10" s="4">
        <v>1</v>
      </c>
      <c r="K10" s="4" t="s">
        <v>29</v>
      </c>
      <c r="L10" s="4">
        <v>533.37</v>
      </c>
      <c r="M10" s="4">
        <v>533.37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44572</v>
      </c>
      <c r="S10" s="5">
        <v>44588</v>
      </c>
      <c r="T10" s="4" t="s">
        <v>33</v>
      </c>
      <c r="U10" s="4">
        <v>533.37</v>
      </c>
      <c r="V10" s="4">
        <v>0</v>
      </c>
      <c r="W10" s="4">
        <v>0</v>
      </c>
      <c r="X10" s="4">
        <v>2383022</v>
      </c>
    </row>
    <row r="11" s="4" customFormat="1" spans="1:24">
      <c r="A11" s="4">
        <v>17154627544</v>
      </c>
      <c r="B11" s="4" t="s">
        <v>25</v>
      </c>
      <c r="C11" s="4" t="s">
        <v>26</v>
      </c>
      <c r="D11" s="4" t="s">
        <v>43</v>
      </c>
      <c r="E11" s="4" t="s">
        <v>57</v>
      </c>
      <c r="F11" s="5">
        <v>44572</v>
      </c>
      <c r="G11" s="5">
        <v>44573</v>
      </c>
      <c r="H11" s="4">
        <v>1</v>
      </c>
      <c r="I11" s="4">
        <v>1</v>
      </c>
      <c r="J11" s="4">
        <v>1</v>
      </c>
      <c r="K11" s="4" t="s">
        <v>29</v>
      </c>
      <c r="L11" s="4">
        <v>293.66</v>
      </c>
      <c r="M11" s="4">
        <v>293.66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44572</v>
      </c>
      <c r="S11" s="5">
        <v>44588</v>
      </c>
      <c r="T11" s="4" t="s">
        <v>33</v>
      </c>
      <c r="U11" s="4">
        <v>293.66</v>
      </c>
      <c r="V11" s="4">
        <v>0</v>
      </c>
      <c r="W11" s="4">
        <v>0</v>
      </c>
      <c r="X11" s="4">
        <v>2383074</v>
      </c>
    </row>
    <row r="12" s="4" customFormat="1" spans="1:24">
      <c r="A12" s="4">
        <v>17154627593</v>
      </c>
      <c r="B12" s="4" t="s">
        <v>25</v>
      </c>
      <c r="C12" s="4" t="s">
        <v>26</v>
      </c>
      <c r="D12" s="4" t="s">
        <v>43</v>
      </c>
      <c r="E12" s="4" t="s">
        <v>59</v>
      </c>
      <c r="F12" s="5">
        <v>44572</v>
      </c>
      <c r="G12" s="5">
        <v>44573</v>
      </c>
      <c r="H12" s="4">
        <v>1</v>
      </c>
      <c r="I12" s="4">
        <v>1</v>
      </c>
      <c r="J12" s="4">
        <v>1</v>
      </c>
      <c r="K12" s="4" t="s">
        <v>29</v>
      </c>
      <c r="L12" s="4">
        <v>293.66</v>
      </c>
      <c r="M12" s="4">
        <v>293.66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44572</v>
      </c>
      <c r="S12" s="5">
        <v>44588</v>
      </c>
      <c r="T12" s="4" t="s">
        <v>33</v>
      </c>
      <c r="U12" s="4">
        <v>293.66</v>
      </c>
      <c r="V12" s="4">
        <v>0</v>
      </c>
      <c r="W12" s="4">
        <v>0</v>
      </c>
      <c r="X12" s="4">
        <v>2383076</v>
      </c>
    </row>
    <row r="13" s="4" customFormat="1" spans="1:24">
      <c r="A13" s="4">
        <v>17154627544</v>
      </c>
      <c r="B13" s="4" t="s">
        <v>25</v>
      </c>
      <c r="C13" s="4" t="s">
        <v>61</v>
      </c>
      <c r="D13" s="4" t="s">
        <v>43</v>
      </c>
      <c r="E13" s="4" t="s">
        <v>57</v>
      </c>
      <c r="F13" s="5">
        <v>44572</v>
      </c>
      <c r="G13" s="5">
        <v>44573</v>
      </c>
      <c r="H13" s="4">
        <v>1</v>
      </c>
      <c r="I13" s="4">
        <v>1</v>
      </c>
      <c r="J13" s="4">
        <v>1</v>
      </c>
      <c r="K13" s="4" t="s">
        <v>29</v>
      </c>
      <c r="L13" s="4">
        <v>-293.66</v>
      </c>
      <c r="M13" s="4">
        <v>-293.66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44572</v>
      </c>
      <c r="S13" s="5">
        <v>44588</v>
      </c>
      <c r="T13" s="4" t="s">
        <v>33</v>
      </c>
      <c r="U13" s="4">
        <v>-293.66</v>
      </c>
      <c r="V13" s="4">
        <v>0</v>
      </c>
      <c r="W13" s="4">
        <v>0</v>
      </c>
      <c r="X13" s="4">
        <v>2383074</v>
      </c>
    </row>
    <row r="14" s="4" customFormat="1" spans="1:24">
      <c r="A14" s="4">
        <v>17154627593</v>
      </c>
      <c r="B14" s="4" t="s">
        <v>25</v>
      </c>
      <c r="C14" s="4" t="s">
        <v>61</v>
      </c>
      <c r="D14" s="4" t="s">
        <v>43</v>
      </c>
      <c r="E14" s="4" t="s">
        <v>59</v>
      </c>
      <c r="F14" s="5">
        <v>44572</v>
      </c>
      <c r="G14" s="5">
        <v>44573</v>
      </c>
      <c r="H14" s="4">
        <v>1</v>
      </c>
      <c r="I14" s="4">
        <v>1</v>
      </c>
      <c r="J14" s="4">
        <v>1</v>
      </c>
      <c r="K14" s="4" t="s">
        <v>29</v>
      </c>
      <c r="L14" s="4">
        <v>-293.66</v>
      </c>
      <c r="M14" s="4">
        <v>-293.66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44572</v>
      </c>
      <c r="S14" s="5">
        <v>44588</v>
      </c>
      <c r="T14" s="4" t="s">
        <v>33</v>
      </c>
      <c r="U14" s="4">
        <v>-293.66</v>
      </c>
      <c r="V14" s="4">
        <v>0</v>
      </c>
      <c r="W14" s="4">
        <v>0</v>
      </c>
      <c r="X14" s="4">
        <v>2383076</v>
      </c>
    </row>
    <row r="15" s="4" customFormat="1" spans="1:23">
      <c r="A15" s="4">
        <v>17157721482</v>
      </c>
      <c r="B15" s="4" t="s">
        <v>25</v>
      </c>
      <c r="C15" s="4" t="s">
        <v>26</v>
      </c>
      <c r="D15" s="4" t="s">
        <v>50</v>
      </c>
      <c r="E15" s="4" t="s">
        <v>51</v>
      </c>
      <c r="F15" s="5">
        <v>44572</v>
      </c>
      <c r="G15" s="5">
        <v>44573</v>
      </c>
      <c r="H15" s="4">
        <v>1</v>
      </c>
      <c r="I15" s="4">
        <v>1</v>
      </c>
      <c r="J15" s="4">
        <v>1</v>
      </c>
      <c r="K15" s="4" t="s">
        <v>29</v>
      </c>
      <c r="L15" s="4">
        <v>438.34</v>
      </c>
      <c r="M15" s="4">
        <v>438.34</v>
      </c>
      <c r="N15" s="4" t="s">
        <v>62</v>
      </c>
      <c r="O15" s="4" t="s">
        <v>31</v>
      </c>
      <c r="P15" s="4" t="s">
        <v>32</v>
      </c>
      <c r="Q15" s="4">
        <v>0</v>
      </c>
      <c r="R15" s="6">
        <v>44572</v>
      </c>
      <c r="S15" s="5">
        <v>44588</v>
      </c>
      <c r="T15" s="4" t="s">
        <v>33</v>
      </c>
      <c r="U15" s="4">
        <v>438.34</v>
      </c>
      <c r="V15" s="4">
        <v>0</v>
      </c>
      <c r="W15" s="4">
        <v>0</v>
      </c>
    </row>
    <row r="16" s="4" customFormat="1" spans="1:23">
      <c r="A16" s="4">
        <v>17157963817</v>
      </c>
      <c r="B16" s="4" t="s">
        <v>25</v>
      </c>
      <c r="C16" s="4" t="s">
        <v>26</v>
      </c>
      <c r="D16" s="4" t="s">
        <v>50</v>
      </c>
      <c r="E16" s="4" t="s">
        <v>51</v>
      </c>
      <c r="F16" s="5">
        <v>44572</v>
      </c>
      <c r="G16" s="5">
        <v>44573</v>
      </c>
      <c r="H16" s="4">
        <v>1</v>
      </c>
      <c r="I16" s="4">
        <v>1</v>
      </c>
      <c r="J16" s="4">
        <v>1</v>
      </c>
      <c r="K16" s="4" t="s">
        <v>29</v>
      </c>
      <c r="L16" s="4">
        <v>437.33</v>
      </c>
      <c r="M16" s="4">
        <v>437.33</v>
      </c>
      <c r="N16" s="4" t="s">
        <v>63</v>
      </c>
      <c r="O16" s="4" t="s">
        <v>31</v>
      </c>
      <c r="P16" s="4" t="s">
        <v>32</v>
      </c>
      <c r="Q16" s="4">
        <v>0</v>
      </c>
      <c r="R16" s="6">
        <v>44572</v>
      </c>
      <c r="S16" s="5">
        <v>44588</v>
      </c>
      <c r="T16" s="4" t="s">
        <v>33</v>
      </c>
      <c r="U16" s="4">
        <v>437.33</v>
      </c>
      <c r="V16" s="4">
        <v>0</v>
      </c>
      <c r="W16" s="4">
        <v>0</v>
      </c>
    </row>
    <row r="17" s="4" customFormat="1" spans="1:23">
      <c r="A17" s="4">
        <v>17158110110</v>
      </c>
      <c r="B17" s="4" t="s">
        <v>25</v>
      </c>
      <c r="C17" s="4" t="s">
        <v>26</v>
      </c>
      <c r="D17" s="4" t="s">
        <v>64</v>
      </c>
      <c r="E17" s="4" t="s">
        <v>65</v>
      </c>
      <c r="F17" s="5">
        <v>44572</v>
      </c>
      <c r="G17" s="5">
        <v>44573</v>
      </c>
      <c r="H17" s="4">
        <v>1</v>
      </c>
      <c r="I17" s="4">
        <v>1</v>
      </c>
      <c r="J17" s="4">
        <v>1</v>
      </c>
      <c r="K17" s="4" t="s">
        <v>29</v>
      </c>
      <c r="L17" s="4">
        <v>190.16</v>
      </c>
      <c r="M17" s="4">
        <v>190.16</v>
      </c>
      <c r="N17" s="4" t="s">
        <v>66</v>
      </c>
      <c r="O17" s="4" t="s">
        <v>31</v>
      </c>
      <c r="P17" s="4" t="s">
        <v>32</v>
      </c>
      <c r="Q17" s="4">
        <v>0</v>
      </c>
      <c r="R17" s="6">
        <v>44572</v>
      </c>
      <c r="S17" s="5">
        <v>44588</v>
      </c>
      <c r="T17" s="4" t="s">
        <v>33</v>
      </c>
      <c r="U17" s="4">
        <v>190.16</v>
      </c>
      <c r="V17" s="4">
        <v>0</v>
      </c>
      <c r="W17" s="4">
        <v>0</v>
      </c>
    </row>
    <row r="18" s="4" customFormat="1" spans="1:23">
      <c r="A18" s="4">
        <v>17158177487</v>
      </c>
      <c r="B18" s="4" t="s">
        <v>25</v>
      </c>
      <c r="C18" s="4" t="s">
        <v>26</v>
      </c>
      <c r="D18" s="4" t="s">
        <v>67</v>
      </c>
      <c r="E18" s="4" t="s">
        <v>68</v>
      </c>
      <c r="F18" s="5">
        <v>44572</v>
      </c>
      <c r="G18" s="5">
        <v>44573</v>
      </c>
      <c r="H18" s="4">
        <v>1</v>
      </c>
      <c r="I18" s="4">
        <v>1</v>
      </c>
      <c r="J18" s="4">
        <v>1</v>
      </c>
      <c r="K18" s="4" t="s">
        <v>29</v>
      </c>
      <c r="L18" s="4">
        <v>140</v>
      </c>
      <c r="M18" s="4">
        <v>140</v>
      </c>
      <c r="N18" s="4" t="s">
        <v>69</v>
      </c>
      <c r="O18" s="4" t="s">
        <v>31</v>
      </c>
      <c r="P18" s="4" t="s">
        <v>32</v>
      </c>
      <c r="Q18" s="4">
        <v>0</v>
      </c>
      <c r="R18" s="6">
        <v>44572</v>
      </c>
      <c r="S18" s="5">
        <v>44588</v>
      </c>
      <c r="T18" s="4" t="s">
        <v>33</v>
      </c>
      <c r="U18" s="4">
        <v>140</v>
      </c>
      <c r="V18" s="4">
        <v>0</v>
      </c>
      <c r="W18" s="4">
        <v>0</v>
      </c>
    </row>
    <row r="19" s="4" customFormat="1" spans="1:24">
      <c r="A19" s="4">
        <v>17154561626</v>
      </c>
      <c r="B19" s="4" t="s">
        <v>25</v>
      </c>
      <c r="C19" s="4" t="s">
        <v>61</v>
      </c>
      <c r="D19" s="4" t="s">
        <v>54</v>
      </c>
      <c r="E19" s="4" t="s">
        <v>55</v>
      </c>
      <c r="F19" s="5">
        <v>44572</v>
      </c>
      <c r="G19" s="5">
        <v>44573</v>
      </c>
      <c r="H19" s="4">
        <v>1</v>
      </c>
      <c r="I19" s="4">
        <v>1</v>
      </c>
      <c r="J19" s="4">
        <v>1</v>
      </c>
      <c r="K19" s="4" t="s">
        <v>29</v>
      </c>
      <c r="L19" s="4">
        <v>-533.37</v>
      </c>
      <c r="M19" s="4">
        <v>-533.37</v>
      </c>
      <c r="N19" s="4" t="s">
        <v>56</v>
      </c>
      <c r="O19" s="4" t="s">
        <v>31</v>
      </c>
      <c r="P19" s="4" t="s">
        <v>32</v>
      </c>
      <c r="Q19" s="4">
        <v>0</v>
      </c>
      <c r="R19" s="6">
        <v>44572</v>
      </c>
      <c r="S19" s="5">
        <v>44588</v>
      </c>
      <c r="T19" s="4" t="s">
        <v>33</v>
      </c>
      <c r="U19" s="4">
        <v>-533.37</v>
      </c>
      <c r="V19" s="4">
        <v>0</v>
      </c>
      <c r="W19" s="4">
        <v>0</v>
      </c>
      <c r="X19" s="4">
        <v>2383022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G37" sqref="G37"/>
    </sheetView>
  </sheetViews>
  <sheetFormatPr defaultColWidth="9" defaultRowHeight="13.5"/>
  <cols>
    <col min="1" max="1" width="14.12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4">
        <v>17125678870</v>
      </c>
      <c r="B2" s="5">
        <v>44572</v>
      </c>
      <c r="C2" s="5">
        <v>44573</v>
      </c>
      <c r="D2" s="4">
        <v>1000</v>
      </c>
      <c r="E2" s="4" t="str">
        <f>VLOOKUP(A2,HOP!A:L,12,0)</f>
        <v>1000.00</v>
      </c>
      <c r="F2" s="4" t="str">
        <f>VLOOKUP(A2,HOP!A:C,3,0)</f>
        <v>2375296</v>
      </c>
      <c r="G2" s="4">
        <f>D2-E2</f>
        <v>0</v>
      </c>
      <c r="H2" s="4" t="str">
        <f>$H$1&amp;F2</f>
        <v>，2375296</v>
      </c>
      <c r="I2" s="4" t="str">
        <f>VLOOKUP(A2,HOP!A:T,20,0)</f>
        <v>直采</v>
      </c>
    </row>
    <row r="3" s="4" customFormat="1" spans="1:9">
      <c r="A3" s="4">
        <v>17132181658</v>
      </c>
      <c r="B3" s="5">
        <v>44572</v>
      </c>
      <c r="C3" s="5">
        <v>44573</v>
      </c>
      <c r="D3" s="4">
        <v>1440</v>
      </c>
      <c r="E3" s="4" t="str">
        <f>VLOOKUP(A3,HOP!A:L,12,0)</f>
        <v>1440.00</v>
      </c>
      <c r="F3" s="4" t="str">
        <f>VLOOKUP(A3,HOP!A:C,3,0)</f>
        <v>2377096</v>
      </c>
      <c r="G3" s="4">
        <f t="shared" ref="G3:G16" si="0">D3-E3</f>
        <v>0</v>
      </c>
      <c r="H3" s="4" t="str">
        <f t="shared" ref="H3:H16" si="1">$H$1&amp;F3</f>
        <v>，2377096</v>
      </c>
      <c r="I3" s="4" t="str">
        <f>VLOOKUP(A3,HOP!A:T,20,0)</f>
        <v>直采</v>
      </c>
    </row>
    <row r="4" s="4" customFormat="1" spans="1:9">
      <c r="A4" s="4">
        <v>17144691738</v>
      </c>
      <c r="B4" s="5">
        <v>44572</v>
      </c>
      <c r="C4" s="5">
        <v>44573</v>
      </c>
      <c r="D4" s="4">
        <v>138.37</v>
      </c>
      <c r="E4" s="4" t="str">
        <f>VLOOKUP(A4,HOP!A:L,12,0)</f>
        <v>138.37</v>
      </c>
      <c r="F4" s="4" t="str">
        <f>VLOOKUP(A4,HOP!A:C,3,0)</f>
        <v>2379992</v>
      </c>
      <c r="G4" s="4">
        <f t="shared" si="0"/>
        <v>0</v>
      </c>
      <c r="H4" s="4" t="str">
        <f t="shared" si="1"/>
        <v>，2379992</v>
      </c>
      <c r="I4" s="4" t="str">
        <f>VLOOKUP(A4,HOP!A:T,20,0)</f>
        <v>直连</v>
      </c>
    </row>
    <row r="5" s="4" customFormat="1" spans="1:9">
      <c r="A5" s="4">
        <v>17144828741</v>
      </c>
      <c r="B5" s="5">
        <v>44571</v>
      </c>
      <c r="C5" s="5">
        <v>44573</v>
      </c>
      <c r="D5" s="4">
        <v>1704.08</v>
      </c>
      <c r="E5" s="4" t="str">
        <f>VLOOKUP(A5,HOP!A:L,12,0)</f>
        <v>1704.08</v>
      </c>
      <c r="F5" s="4" t="str">
        <f>VLOOKUP(A5,HOP!A:C,3,0)</f>
        <v>2380048</v>
      </c>
      <c r="G5" s="4">
        <f t="shared" si="0"/>
        <v>0</v>
      </c>
      <c r="H5" s="4" t="str">
        <f t="shared" si="1"/>
        <v>，2380048</v>
      </c>
      <c r="I5" s="4" t="str">
        <f>VLOOKUP(A5,HOP!A:T,20,0)</f>
        <v>直连</v>
      </c>
    </row>
    <row r="6" s="4" customFormat="1" spans="1:9">
      <c r="A6" s="4">
        <v>17150856544</v>
      </c>
      <c r="B6" s="5">
        <v>44571</v>
      </c>
      <c r="C6" s="5">
        <v>44573</v>
      </c>
      <c r="D6" s="4">
        <v>700.6</v>
      </c>
      <c r="E6" s="4" t="str">
        <f>VLOOKUP(A6,HOP!A:L,12,0)</f>
        <v>700.60</v>
      </c>
      <c r="F6" s="4" t="str">
        <f>VLOOKUP(A6,HOP!A:C,3,0)</f>
        <v>2381311</v>
      </c>
      <c r="G6" s="4">
        <f t="shared" si="0"/>
        <v>0</v>
      </c>
      <c r="H6" s="4" t="str">
        <f t="shared" si="1"/>
        <v>，2381311</v>
      </c>
      <c r="I6" s="4" t="str">
        <f>VLOOKUP(A6,HOP!A:T,20,0)</f>
        <v>直连</v>
      </c>
    </row>
    <row r="7" s="4" customFormat="1" spans="1:9">
      <c r="A7" s="4">
        <v>17153581610</v>
      </c>
      <c r="B7" s="5">
        <v>44572</v>
      </c>
      <c r="C7" s="5">
        <v>44573</v>
      </c>
      <c r="D7" s="4">
        <v>360</v>
      </c>
      <c r="E7" s="4" t="str">
        <f>VLOOKUP(A7,HOP!A:L,12,0)</f>
        <v>360.00</v>
      </c>
      <c r="F7" s="4" t="str">
        <f>VLOOKUP(A7,HOP!A:C,3,0)</f>
        <v>2382467</v>
      </c>
      <c r="G7" s="4">
        <f t="shared" si="0"/>
        <v>0</v>
      </c>
      <c r="H7" s="4" t="str">
        <f t="shared" si="1"/>
        <v>，2382467</v>
      </c>
      <c r="I7" s="4" t="str">
        <f>VLOOKUP(A7,HOP!A:T,20,0)</f>
        <v>直采</v>
      </c>
    </row>
    <row r="8" s="4" customFormat="1" spans="1:9">
      <c r="A8" s="4">
        <v>17154151507</v>
      </c>
      <c r="B8" s="5">
        <v>44572</v>
      </c>
      <c r="C8" s="5">
        <v>44573</v>
      </c>
      <c r="D8" s="4">
        <v>437.33</v>
      </c>
      <c r="E8" s="4" t="str">
        <f>VLOOKUP(A8,HOP!A:L,12,0)</f>
        <v>437.33</v>
      </c>
      <c r="F8" s="4" t="str">
        <f>VLOOKUP(A8,HOP!A:C,3,0)</f>
        <v>2382791</v>
      </c>
      <c r="G8" s="4">
        <f t="shared" si="0"/>
        <v>0</v>
      </c>
      <c r="H8" s="4" t="str">
        <f t="shared" si="1"/>
        <v>，2382791</v>
      </c>
      <c r="I8" s="4" t="str">
        <f>VLOOKUP(A8,HOP!A:T,20,0)</f>
        <v>直连</v>
      </c>
    </row>
    <row r="9" s="4" customFormat="1" spans="1:9">
      <c r="A9" s="4">
        <v>17154280231</v>
      </c>
      <c r="B9" s="5">
        <v>44572</v>
      </c>
      <c r="C9" s="5">
        <v>44573</v>
      </c>
      <c r="D9" s="4">
        <v>360</v>
      </c>
      <c r="E9" s="4" t="str">
        <f>VLOOKUP(A9,HOP!A:L,12,0)</f>
        <v>360.00</v>
      </c>
      <c r="F9" s="4" t="str">
        <f>VLOOKUP(A9,HOP!A:C,3,0)</f>
        <v>2382833</v>
      </c>
      <c r="G9" s="4">
        <f t="shared" si="0"/>
        <v>0</v>
      </c>
      <c r="H9" s="4" t="str">
        <f t="shared" si="1"/>
        <v>，2382833</v>
      </c>
      <c r="I9" s="4" t="str">
        <f>VLOOKUP(A9,HOP!A:T,20,0)</f>
        <v>直采</v>
      </c>
    </row>
    <row r="10" s="4" customFormat="1" hidden="1" spans="1:9">
      <c r="A10" s="4">
        <v>17154561626</v>
      </c>
      <c r="B10" s="5">
        <v>44572</v>
      </c>
      <c r="C10" s="5">
        <v>44573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hidden="1" spans="1:9">
      <c r="A11" s="4">
        <v>17154627544</v>
      </c>
      <c r="B11" s="5">
        <v>44572</v>
      </c>
      <c r="C11" s="5">
        <v>44573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hidden="1" spans="1:9">
      <c r="A12" s="4">
        <v>17154627593</v>
      </c>
      <c r="B12" s="5">
        <v>44572</v>
      </c>
      <c r="C12" s="5">
        <v>44573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17157721482</v>
      </c>
      <c r="B13" s="5">
        <v>44572</v>
      </c>
      <c r="C13" s="5">
        <v>44573</v>
      </c>
      <c r="D13" s="4">
        <v>438.34</v>
      </c>
      <c r="E13" s="4" t="str">
        <f>VLOOKUP(A13,HOP!A:L,12,0)</f>
        <v>438.34</v>
      </c>
      <c r="F13" s="4" t="str">
        <f>VLOOKUP(A13,HOP!A:C,3,0)</f>
        <v>2383725</v>
      </c>
      <c r="G13" s="4">
        <f t="shared" si="0"/>
        <v>0</v>
      </c>
      <c r="H13" s="4" t="str">
        <f t="shared" si="1"/>
        <v>，2383725</v>
      </c>
      <c r="I13" s="4" t="str">
        <f>VLOOKUP(A13,HOP!A:T,20,0)</f>
        <v>直连</v>
      </c>
    </row>
    <row r="14" s="4" customFormat="1" spans="1:9">
      <c r="A14" s="4">
        <v>17157963817</v>
      </c>
      <c r="B14" s="5">
        <v>44572</v>
      </c>
      <c r="C14" s="5">
        <v>44573</v>
      </c>
      <c r="D14" s="4">
        <v>437.33</v>
      </c>
      <c r="E14" s="4" t="str">
        <f>VLOOKUP(A14,HOP!A:L,12,0)</f>
        <v>437.33</v>
      </c>
      <c r="F14" s="4" t="str">
        <f>VLOOKUP(A14,HOP!A:C,3,0)</f>
        <v>2383872</v>
      </c>
      <c r="G14" s="4">
        <f t="shared" si="0"/>
        <v>0</v>
      </c>
      <c r="H14" s="4" t="str">
        <f t="shared" si="1"/>
        <v>，2383872</v>
      </c>
      <c r="I14" s="4" t="str">
        <f>VLOOKUP(A14,HOP!A:T,20,0)</f>
        <v>直连</v>
      </c>
    </row>
    <row r="15" s="4" customFormat="1" spans="1:9">
      <c r="A15" s="4">
        <v>17158110110</v>
      </c>
      <c r="B15" s="5">
        <v>44572</v>
      </c>
      <c r="C15" s="5">
        <v>44573</v>
      </c>
      <c r="D15" s="4">
        <v>190.16</v>
      </c>
      <c r="E15" s="4" t="str">
        <f>VLOOKUP(A15,HOP!A:L,12,0)</f>
        <v>190.16</v>
      </c>
      <c r="F15" s="4" t="str">
        <f>VLOOKUP(A15,HOP!A:C,3,0)</f>
        <v>2383966</v>
      </c>
      <c r="G15" s="4">
        <f t="shared" si="0"/>
        <v>0</v>
      </c>
      <c r="H15" s="4" t="str">
        <f t="shared" si="1"/>
        <v>，2383966</v>
      </c>
      <c r="I15" s="4" t="str">
        <f>VLOOKUP(A15,HOP!A:T,20,0)</f>
        <v>直连</v>
      </c>
    </row>
    <row r="16" s="4" customFormat="1" spans="1:9">
      <c r="A16" s="4">
        <v>17158177487</v>
      </c>
      <c r="B16" s="5">
        <v>44572</v>
      </c>
      <c r="C16" s="5">
        <v>44573</v>
      </c>
      <c r="D16" s="4">
        <v>140</v>
      </c>
      <c r="E16" s="4" t="str">
        <f>VLOOKUP(A16,HOP!A:L,12,0)</f>
        <v>140.00</v>
      </c>
      <c r="F16" s="4" t="str">
        <f>VLOOKUP(A16,HOP!A:C,3,0)</f>
        <v>2384006</v>
      </c>
      <c r="G16" s="4">
        <f t="shared" si="0"/>
        <v>0</v>
      </c>
      <c r="H16" s="4" t="str">
        <f t="shared" si="1"/>
        <v>，2384006</v>
      </c>
      <c r="I16" s="4" t="str">
        <f>VLOOKUP(A16,HOP!A:T,20,0)</f>
        <v>直采</v>
      </c>
    </row>
    <row r="18" spans="4:4">
      <c r="D18" s="4">
        <f>SUM(D2:D17)</f>
        <v>7346.21</v>
      </c>
    </row>
    <row r="23" spans="1:5">
      <c r="A23" s="4" t="s">
        <v>71</v>
      </c>
      <c r="D23" s="4">
        <v>3300</v>
      </c>
      <c r="E23" s="4">
        <v>4054.43</v>
      </c>
    </row>
    <row r="24" spans="1:5">
      <c r="A24" s="4" t="s">
        <v>72</v>
      </c>
      <c r="D24" s="4">
        <v>4046.21</v>
      </c>
      <c r="E24" s="4">
        <v>4971.23</v>
      </c>
    </row>
    <row r="25" spans="1:5">
      <c r="A25" s="4" t="s">
        <v>73</v>
      </c>
      <c r="D25" s="4">
        <f>SUBTOTAL(9,D23:D24)</f>
        <v>7346.21</v>
      </c>
      <c r="E25" s="4">
        <f>SUBTOTAL(9,E23:E24)</f>
        <v>9025.66</v>
      </c>
    </row>
    <row r="26" spans="1:1">
      <c r="A26" s="4" t="s">
        <v>74</v>
      </c>
    </row>
  </sheetData>
  <autoFilter ref="A1:XFD18">
    <filterColumn colId="3">
      <filters blank="1">
        <filter val="140"/>
        <filter val="360"/>
        <filter val="1000"/>
        <filter val="1440"/>
        <filter val="7346.21"/>
        <filter val="437.33"/>
        <filter val="438.34"/>
        <filter val="700.6"/>
        <filter val="190.16"/>
        <filter val="138.37"/>
        <filter val="1704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</row>
    <row r="2" s="1" customFormat="1" spans="1:20">
      <c r="A2" s="3">
        <v>17158177487</v>
      </c>
      <c r="B2" s="1" t="s">
        <v>92</v>
      </c>
      <c r="C2" s="1" t="s">
        <v>93</v>
      </c>
      <c r="D2" s="1" t="s">
        <v>94</v>
      </c>
      <c r="E2" s="1" t="s">
        <v>69</v>
      </c>
      <c r="F2" s="1" t="s">
        <v>92</v>
      </c>
      <c r="G2" s="1" t="s">
        <v>95</v>
      </c>
      <c r="H2" s="1" t="s">
        <v>96</v>
      </c>
      <c r="I2" s="1" t="s">
        <v>97</v>
      </c>
      <c r="J2" s="1" t="s">
        <v>98</v>
      </c>
      <c r="K2" s="1" t="s">
        <v>97</v>
      </c>
      <c r="L2" s="1" t="s">
        <v>97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</row>
    <row r="3" s="1" customFormat="1" spans="1:20">
      <c r="A3" s="3">
        <v>17158110110</v>
      </c>
      <c r="B3" s="1" t="s">
        <v>92</v>
      </c>
      <c r="C3" s="1" t="s">
        <v>106</v>
      </c>
      <c r="D3" s="1" t="s">
        <v>107</v>
      </c>
      <c r="E3" s="1" t="s">
        <v>66</v>
      </c>
      <c r="F3" s="1" t="s">
        <v>92</v>
      </c>
      <c r="G3" s="1" t="s">
        <v>95</v>
      </c>
      <c r="H3" s="1" t="s">
        <v>96</v>
      </c>
      <c r="I3" s="1" t="s">
        <v>108</v>
      </c>
      <c r="J3" s="1" t="s">
        <v>98</v>
      </c>
      <c r="K3" s="1" t="s">
        <v>108</v>
      </c>
      <c r="L3" s="1" t="s">
        <v>108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109</v>
      </c>
      <c r="R3" s="1" t="s">
        <v>103</v>
      </c>
      <c r="S3" s="1" t="s">
        <v>104</v>
      </c>
      <c r="T3" s="1" t="s">
        <v>110</v>
      </c>
    </row>
    <row r="4" s="1" customFormat="1" spans="1:20">
      <c r="A4" s="3">
        <v>17157963817</v>
      </c>
      <c r="B4" s="1" t="s">
        <v>92</v>
      </c>
      <c r="C4" s="1" t="s">
        <v>111</v>
      </c>
      <c r="D4" s="1" t="s">
        <v>112</v>
      </c>
      <c r="E4" s="1" t="s">
        <v>113</v>
      </c>
      <c r="F4" s="1" t="s">
        <v>92</v>
      </c>
      <c r="G4" s="1" t="s">
        <v>95</v>
      </c>
      <c r="H4" s="1" t="s">
        <v>96</v>
      </c>
      <c r="I4" s="1" t="s">
        <v>114</v>
      </c>
      <c r="J4" s="1" t="s">
        <v>98</v>
      </c>
      <c r="K4" s="1" t="s">
        <v>114</v>
      </c>
      <c r="L4" s="1" t="s">
        <v>114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115</v>
      </c>
      <c r="R4" s="1" t="s">
        <v>103</v>
      </c>
      <c r="S4" s="1" t="s">
        <v>104</v>
      </c>
      <c r="T4" s="1" t="s">
        <v>110</v>
      </c>
    </row>
    <row r="5" s="1" customFormat="1" spans="1:20">
      <c r="A5" s="3">
        <v>17157721482</v>
      </c>
      <c r="B5" s="1" t="s">
        <v>92</v>
      </c>
      <c r="C5" s="1" t="s">
        <v>116</v>
      </c>
      <c r="D5" s="1" t="s">
        <v>112</v>
      </c>
      <c r="E5" s="1" t="s">
        <v>117</v>
      </c>
      <c r="F5" s="1" t="s">
        <v>92</v>
      </c>
      <c r="G5" s="1" t="s">
        <v>95</v>
      </c>
      <c r="H5" s="1" t="s">
        <v>96</v>
      </c>
      <c r="I5" s="1" t="s">
        <v>118</v>
      </c>
      <c r="J5" s="1" t="s">
        <v>98</v>
      </c>
      <c r="K5" s="1" t="s">
        <v>118</v>
      </c>
      <c r="L5" s="1" t="s">
        <v>118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119</v>
      </c>
      <c r="R5" s="1" t="s">
        <v>103</v>
      </c>
      <c r="S5" s="1" t="s">
        <v>104</v>
      </c>
      <c r="T5" s="1" t="s">
        <v>110</v>
      </c>
    </row>
    <row r="6" s="1" customFormat="1" spans="1:20">
      <c r="A6" s="3">
        <v>17157704825</v>
      </c>
      <c r="B6" s="1" t="s">
        <v>92</v>
      </c>
      <c r="C6" s="1" t="s">
        <v>120</v>
      </c>
      <c r="D6" s="1" t="s">
        <v>121</v>
      </c>
      <c r="E6" s="1" t="s">
        <v>122</v>
      </c>
      <c r="F6" s="1" t="s">
        <v>92</v>
      </c>
      <c r="G6" s="1" t="s">
        <v>95</v>
      </c>
      <c r="H6" s="1" t="s">
        <v>96</v>
      </c>
      <c r="I6" s="1" t="s">
        <v>123</v>
      </c>
      <c r="J6" s="1" t="s">
        <v>98</v>
      </c>
      <c r="K6" s="1" t="s">
        <v>123</v>
      </c>
      <c r="L6" s="1" t="s">
        <v>123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124</v>
      </c>
      <c r="R6" s="1" t="s">
        <v>103</v>
      </c>
      <c r="S6" s="1" t="s">
        <v>104</v>
      </c>
      <c r="T6" s="1" t="s">
        <v>105</v>
      </c>
    </row>
    <row r="7" s="1" customFormat="1" spans="1:20">
      <c r="A7" s="3">
        <v>17154280231</v>
      </c>
      <c r="B7" s="1" t="s">
        <v>92</v>
      </c>
      <c r="C7" s="1" t="s">
        <v>125</v>
      </c>
      <c r="D7" s="1" t="s">
        <v>126</v>
      </c>
      <c r="E7" s="1" t="s">
        <v>53</v>
      </c>
      <c r="F7" s="1" t="s">
        <v>92</v>
      </c>
      <c r="G7" s="1" t="s">
        <v>95</v>
      </c>
      <c r="H7" s="1" t="s">
        <v>96</v>
      </c>
      <c r="I7" s="1" t="s">
        <v>127</v>
      </c>
      <c r="J7" s="1" t="s">
        <v>98</v>
      </c>
      <c r="K7" s="1" t="s">
        <v>127</v>
      </c>
      <c r="L7" s="1" t="s">
        <v>127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128</v>
      </c>
      <c r="R7" s="1" t="s">
        <v>103</v>
      </c>
      <c r="S7" s="1" t="s">
        <v>104</v>
      </c>
      <c r="T7" s="1" t="s">
        <v>105</v>
      </c>
    </row>
    <row r="8" s="1" customFormat="1" spans="1:20">
      <c r="A8" s="3">
        <v>17154151507</v>
      </c>
      <c r="B8" s="1" t="s">
        <v>129</v>
      </c>
      <c r="C8" s="1" t="s">
        <v>130</v>
      </c>
      <c r="D8" s="1" t="s">
        <v>112</v>
      </c>
      <c r="E8" s="1" t="s">
        <v>131</v>
      </c>
      <c r="F8" s="1" t="s">
        <v>92</v>
      </c>
      <c r="G8" s="1" t="s">
        <v>95</v>
      </c>
      <c r="H8" s="1" t="s">
        <v>96</v>
      </c>
      <c r="I8" s="1" t="s">
        <v>114</v>
      </c>
      <c r="J8" s="1" t="s">
        <v>98</v>
      </c>
      <c r="K8" s="1" t="s">
        <v>114</v>
      </c>
      <c r="L8" s="1" t="s">
        <v>114</v>
      </c>
      <c r="M8" s="1" t="s">
        <v>99</v>
      </c>
      <c r="N8" s="1" t="s">
        <v>99</v>
      </c>
      <c r="O8" s="1" t="s">
        <v>100</v>
      </c>
      <c r="P8" s="1" t="s">
        <v>101</v>
      </c>
      <c r="Q8" s="1" t="s">
        <v>132</v>
      </c>
      <c r="R8" s="1" t="s">
        <v>103</v>
      </c>
      <c r="S8" s="1" t="s">
        <v>104</v>
      </c>
      <c r="T8" s="1" t="s">
        <v>110</v>
      </c>
    </row>
    <row r="9" s="1" customFormat="1" spans="1:20">
      <c r="A9" s="3">
        <v>17153581610</v>
      </c>
      <c r="B9" s="1" t="s">
        <v>129</v>
      </c>
      <c r="C9" s="1" t="s">
        <v>133</v>
      </c>
      <c r="D9" s="1" t="s">
        <v>134</v>
      </c>
      <c r="E9" s="1" t="s">
        <v>48</v>
      </c>
      <c r="F9" s="1" t="s">
        <v>92</v>
      </c>
      <c r="G9" s="1" t="s">
        <v>95</v>
      </c>
      <c r="H9" s="1" t="s">
        <v>96</v>
      </c>
      <c r="I9" s="1" t="s">
        <v>127</v>
      </c>
      <c r="J9" s="1" t="s">
        <v>98</v>
      </c>
      <c r="K9" s="1" t="s">
        <v>127</v>
      </c>
      <c r="L9" s="1" t="s">
        <v>127</v>
      </c>
      <c r="M9" s="1" t="s">
        <v>99</v>
      </c>
      <c r="N9" s="1" t="s">
        <v>99</v>
      </c>
      <c r="O9" s="1" t="s">
        <v>100</v>
      </c>
      <c r="P9" s="1" t="s">
        <v>101</v>
      </c>
      <c r="Q9" s="1" t="s">
        <v>135</v>
      </c>
      <c r="R9" s="1" t="s">
        <v>103</v>
      </c>
      <c r="S9" s="1" t="s">
        <v>104</v>
      </c>
      <c r="T9" s="1" t="s">
        <v>105</v>
      </c>
    </row>
    <row r="10" s="1" customFormat="1" spans="1:20">
      <c r="A10" s="3">
        <v>17150856544</v>
      </c>
      <c r="B10" s="1" t="s">
        <v>129</v>
      </c>
      <c r="C10" s="1" t="s">
        <v>136</v>
      </c>
      <c r="D10" s="1" t="s">
        <v>137</v>
      </c>
      <c r="E10" s="1" t="s">
        <v>45</v>
      </c>
      <c r="F10" s="1" t="s">
        <v>129</v>
      </c>
      <c r="G10" s="1" t="s">
        <v>95</v>
      </c>
      <c r="H10" s="1" t="s">
        <v>96</v>
      </c>
      <c r="I10" s="1" t="s">
        <v>138</v>
      </c>
      <c r="J10" s="1" t="s">
        <v>98</v>
      </c>
      <c r="K10" s="1" t="s">
        <v>138</v>
      </c>
      <c r="L10" s="1" t="s">
        <v>138</v>
      </c>
      <c r="M10" s="1" t="s">
        <v>99</v>
      </c>
      <c r="N10" s="1" t="s">
        <v>99</v>
      </c>
      <c r="O10" s="1" t="s">
        <v>100</v>
      </c>
      <c r="P10" s="1" t="s">
        <v>101</v>
      </c>
      <c r="Q10" s="1" t="s">
        <v>139</v>
      </c>
      <c r="R10" s="1" t="s">
        <v>103</v>
      </c>
      <c r="S10" s="1" t="s">
        <v>104</v>
      </c>
      <c r="T10" s="1" t="s">
        <v>110</v>
      </c>
    </row>
    <row r="11" s="1" customFormat="1" spans="1:20">
      <c r="A11" s="3">
        <v>17144828741</v>
      </c>
      <c r="B11" s="1" t="s">
        <v>140</v>
      </c>
      <c r="C11" s="1" t="s">
        <v>141</v>
      </c>
      <c r="D11" s="1" t="s">
        <v>142</v>
      </c>
      <c r="E11" s="1" t="s">
        <v>42</v>
      </c>
      <c r="F11" s="1" t="s">
        <v>129</v>
      </c>
      <c r="G11" s="1" t="s">
        <v>95</v>
      </c>
      <c r="H11" s="1" t="s">
        <v>96</v>
      </c>
      <c r="I11" s="1" t="s">
        <v>143</v>
      </c>
      <c r="J11" s="1" t="s">
        <v>98</v>
      </c>
      <c r="K11" s="1" t="s">
        <v>143</v>
      </c>
      <c r="L11" s="1" t="s">
        <v>143</v>
      </c>
      <c r="M11" s="1" t="s">
        <v>99</v>
      </c>
      <c r="N11" s="1" t="s">
        <v>99</v>
      </c>
      <c r="O11" s="1" t="s">
        <v>100</v>
      </c>
      <c r="P11" s="1" t="s">
        <v>101</v>
      </c>
      <c r="Q11" s="1" t="s">
        <v>144</v>
      </c>
      <c r="R11" s="1" t="s">
        <v>103</v>
      </c>
      <c r="S11" s="1" t="s">
        <v>104</v>
      </c>
      <c r="T11" s="1" t="s">
        <v>110</v>
      </c>
    </row>
    <row r="12" s="1" customFormat="1" spans="1:20">
      <c r="A12" s="3">
        <v>17144691738</v>
      </c>
      <c r="B12" s="1" t="s">
        <v>140</v>
      </c>
      <c r="C12" s="1" t="s">
        <v>145</v>
      </c>
      <c r="D12" s="1" t="s">
        <v>146</v>
      </c>
      <c r="E12" s="1" t="s">
        <v>39</v>
      </c>
      <c r="F12" s="1" t="s">
        <v>92</v>
      </c>
      <c r="G12" s="1" t="s">
        <v>95</v>
      </c>
      <c r="H12" s="1" t="s">
        <v>96</v>
      </c>
      <c r="I12" s="1" t="s">
        <v>147</v>
      </c>
      <c r="J12" s="1" t="s">
        <v>98</v>
      </c>
      <c r="K12" s="1" t="s">
        <v>147</v>
      </c>
      <c r="L12" s="1" t="s">
        <v>147</v>
      </c>
      <c r="M12" s="1" t="s">
        <v>99</v>
      </c>
      <c r="N12" s="1" t="s">
        <v>99</v>
      </c>
      <c r="O12" s="1" t="s">
        <v>100</v>
      </c>
      <c r="P12" s="1" t="s">
        <v>101</v>
      </c>
      <c r="Q12" s="1" t="s">
        <v>148</v>
      </c>
      <c r="R12" s="1" t="s">
        <v>103</v>
      </c>
      <c r="S12" s="1" t="s">
        <v>104</v>
      </c>
      <c r="T12" s="1" t="s">
        <v>110</v>
      </c>
    </row>
    <row r="13" s="1" customFormat="1" spans="1:20">
      <c r="A13" s="3">
        <v>17132181658</v>
      </c>
      <c r="B13" s="1" t="s">
        <v>149</v>
      </c>
      <c r="C13" s="1" t="s">
        <v>150</v>
      </c>
      <c r="D13" s="1" t="s">
        <v>126</v>
      </c>
      <c r="E13" s="1" t="s">
        <v>36</v>
      </c>
      <c r="F13" s="1" t="s">
        <v>92</v>
      </c>
      <c r="G13" s="1" t="s">
        <v>95</v>
      </c>
      <c r="H13" s="1" t="s">
        <v>96</v>
      </c>
      <c r="I13" s="1" t="s">
        <v>151</v>
      </c>
      <c r="J13" s="1" t="s">
        <v>98</v>
      </c>
      <c r="K13" s="1" t="s">
        <v>151</v>
      </c>
      <c r="L13" s="1" t="s">
        <v>151</v>
      </c>
      <c r="M13" s="1" t="s">
        <v>99</v>
      </c>
      <c r="N13" s="1" t="s">
        <v>99</v>
      </c>
      <c r="O13" s="1" t="s">
        <v>100</v>
      </c>
      <c r="P13" s="1" t="s">
        <v>101</v>
      </c>
      <c r="Q13" s="1" t="s">
        <v>152</v>
      </c>
      <c r="R13" s="1" t="s">
        <v>103</v>
      </c>
      <c r="S13" s="1" t="s">
        <v>104</v>
      </c>
      <c r="T13" s="1" t="s">
        <v>105</v>
      </c>
    </row>
    <row r="14" s="1" customFormat="1" spans="1:20">
      <c r="A14" s="3">
        <v>17125678870</v>
      </c>
      <c r="B14" s="1" t="s">
        <v>153</v>
      </c>
      <c r="C14" s="1" t="s">
        <v>154</v>
      </c>
      <c r="D14" s="1" t="s">
        <v>155</v>
      </c>
      <c r="E14" s="1" t="s">
        <v>30</v>
      </c>
      <c r="F14" s="1" t="s">
        <v>92</v>
      </c>
      <c r="G14" s="1" t="s">
        <v>95</v>
      </c>
      <c r="H14" s="1" t="s">
        <v>96</v>
      </c>
      <c r="I14" s="1" t="s">
        <v>156</v>
      </c>
      <c r="J14" s="1" t="s">
        <v>98</v>
      </c>
      <c r="K14" s="1" t="s">
        <v>156</v>
      </c>
      <c r="L14" s="1" t="s">
        <v>156</v>
      </c>
      <c r="M14" s="1" t="s">
        <v>99</v>
      </c>
      <c r="N14" s="1" t="s">
        <v>99</v>
      </c>
      <c r="O14" s="1" t="s">
        <v>100</v>
      </c>
      <c r="P14" s="1" t="s">
        <v>101</v>
      </c>
      <c r="Q14" s="1" t="s">
        <v>157</v>
      </c>
      <c r="R14" s="1" t="s">
        <v>103</v>
      </c>
      <c r="S14" s="1" t="s">
        <v>104</v>
      </c>
      <c r="T14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2022-01-27T01:47:54Z</dcterms:created>
  <dcterms:modified xsi:type="dcterms:W3CDTF">2022-01-27T01:57:12Z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78E280FE077842F9801EAE0B914DAD4F</vt:lpwstr>
  </property>
  <property fmtid="{D5CDD505-2E9C-101B-9397-08002B2CF9AE}" pid="3" name="KSOProductBuildVer">
    <vt:lpwstr>2052-11.1.0.11294</vt:lpwstr>
  </property>
</Properties>
</file>