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<sst xmlns="http://schemas.openxmlformats.org/spreadsheetml/2006/main" count="560" uniqueCount="187">
  <si>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</si>
  <si>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</si>
  <si>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</si>
  <si>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</si>
  <si>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</si>
  <si>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</si>
  <si>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</si>
  <si>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</si>
  <si>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</si>
  <si>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</si>
  <si>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</si>
  <si>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</si>
  <si>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</si>
  <si>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</si>
  <si>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</si>
  <si>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</si>
  <si>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</si>
  <si>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</si>
  <si>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</si>
  <si>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</si>
  <si>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</si>
  <si>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</si>
  <si>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</si>
  <si>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</si>
  <si>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</si>
  <si>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</si>
  <si>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</si>
  <si>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[北京]汉庭酒店(北京阜成门店)(76438810)</t>
  </si>
  <si>
    <t>双床房&lt;2人入住&gt;</t>
  </si>
  <si>
    <t>CNY</t>
  </si>
  <si>
    <t>周祥滨</t>
  </si>
  <si>
    <t>CA13744220127CNY</t>
  </si>
  <si>
    <t>未提现</t>
  </si>
  <si>
    <t>携程开票</t>
  </si>
  <si>
    <t>R1000373074126638001</t>
  </si>
  <si>
    <t>[厦门]厦门海景千禧大酒店(68194086)</t>
  </si>
  <si>
    <t>高级大床房&lt;2人入住&gt;&lt;早餐&gt;</t>
  </si>
  <si>
    <t>张文文</t>
  </si>
  <si>
    <t>[重庆]汉庭酒店(重庆火车北站南广场地铁站店)(68604114)</t>
  </si>
  <si>
    <t>大床房&lt;2人入住&gt;</t>
  </si>
  <si>
    <t>廖祺</t>
  </si>
  <si>
    <t>R4000231074195509001</t>
  </si>
  <si>
    <t>[上海]全季酒店(上海安亭汽车城店)(76445379)</t>
  </si>
  <si>
    <t>零压高级大床房&lt;2人入住&gt;</t>
  </si>
  <si>
    <t>成志刚</t>
  </si>
  <si>
    <t>R2018056074252325001</t>
  </si>
  <si>
    <t>[项城]尚客优连锁酒店(项城东方大道店)(80248107)</t>
  </si>
  <si>
    <t>高级双床间&lt;2人入住&gt;</t>
  </si>
  <si>
    <t>房令钊</t>
  </si>
  <si>
    <t>[广州]城市便捷酒店(广州十三行沙涌地铁站店)(68307598)</t>
  </si>
  <si>
    <t>商务大床房&lt;2人入住&gt;&lt;早餐&gt;</t>
  </si>
  <si>
    <t>冯光强</t>
  </si>
  <si>
    <t>[济南]格林豪泰酒店(济南火车站省立医院经二路店)(80895017)</t>
  </si>
  <si>
    <t>商务双床房&lt;2人入住&gt;&lt;早餐&gt;</t>
  </si>
  <si>
    <t>孟祥伟</t>
  </si>
  <si>
    <t>[北京]IU酒店(北京科技大学北沙滩地铁站店)(76423426)</t>
  </si>
  <si>
    <t>小U超级大床房&lt;2人入住&gt;</t>
  </si>
  <si>
    <t>何雪霏</t>
  </si>
  <si>
    <t>[南通]格林豪泰智选酒店(南通市海门区商和广场店)(68612625)</t>
  </si>
  <si>
    <t>大床房（零压）&lt;2人入住&gt;</t>
  </si>
  <si>
    <t>胡晓群</t>
  </si>
  <si>
    <t>(GRT)74328803;</t>
  </si>
  <si>
    <t>[南昌]尚客优精选酒店(南昌叠山路滕王阁步行街店)(80245746)</t>
  </si>
  <si>
    <t>高级大床房&lt;2人入住&gt;</t>
  </si>
  <si>
    <t>张钱祥</t>
  </si>
  <si>
    <t>[null](81209016)</t>
  </si>
  <si>
    <t>[福州]海友酒店(福州三坊七巷店)(77147214)</t>
  </si>
  <si>
    <t>沈永龙</t>
  </si>
  <si>
    <t>刘兰</t>
  </si>
  <si>
    <t>取消</t>
  </si>
  <si>
    <t>廖勇</t>
  </si>
  <si>
    <t>[阜宁]格林豪泰(阜宁阜城大街店)(80249176)</t>
  </si>
  <si>
    <t>1.8米大床房&lt;2人入住&gt;</t>
  </si>
  <si>
    <t>张晓</t>
  </si>
  <si>
    <t>[灌南]格林豪泰智选酒店（灌南新莞北路店）(77148090)</t>
  </si>
  <si>
    <t>高级双床房&lt;2人入住&gt;</t>
  </si>
  <si>
    <t>文振宇</t>
  </si>
  <si>
    <t>(GRT)74342518;</t>
  </si>
  <si>
    <t>[鹿邑]兰欧尚品酒店(鹿邑鸣鹿路店)(80248639)</t>
  </si>
  <si>
    <t>兰欧豪华大床房&lt;2人入住&gt;&lt;早餐&gt;</t>
  </si>
  <si>
    <t>化园</t>
  </si>
  <si>
    <t>[东莞]东莞欧亚国际酒店(80244119)</t>
  </si>
  <si>
    <t>豪华大床房&lt;2人入住&gt;</t>
  </si>
  <si>
    <t>杨拥民</t>
  </si>
  <si>
    <t>王永富</t>
  </si>
  <si>
    <t>R4000231074645490001</t>
  </si>
  <si>
    <t>，</t>
  </si>
  <si>
    <t>5624 CNY</t>
  </si>
  <si>
    <t>A220127100821481</t>
  </si>
  <si>
    <t>A220127100842481</t>
  </si>
  <si>
    <t>总计：5624元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</si>
  <si>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</si>
  <si>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</si>
  <si>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</si>
  <si>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</si>
  <si>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</si>
  <si>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</si>
  <si>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</si>
  <si>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</si>
  <si>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</si>
  <si>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</si>
  <si>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</si>
  <si>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</si>
  <si>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</si>
  <si>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</si>
  <si>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</si>
  <si>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</si>
  <si>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</si>
  <si>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2022-01-11</t>
  </si>
  <si>
    <t>2384955</t>
  </si>
  <si>
    <t>汉庭酒店(重庆火车北站南广场地铁站店)</t>
  </si>
  <si>
    <t>2022-01-12</t>
  </si>
  <si>
    <t>退房日月结</t>
  </si>
  <si>
    <t>161.00</t>
  </si>
  <si>
    <t>RMB</t>
  </si>
  <si>
    <t>0</t>
  </si>
  <si>
    <t>0.00</t>
  </si>
  <si>
    <t>携程汇登国内直连</t>
  </si>
  <si>
    <t>2022-01-11 22:51:32</t>
  </si>
  <si>
    <t>否</t>
  </si>
  <si>
    <t>广州汇登信息科技有限公司</t>
  </si>
  <si>
    <t>直连</t>
  </si>
  <si>
    <t>2384910</t>
  </si>
  <si>
    <t>东莞欧亚国际酒店</t>
  </si>
  <si>
    <t>353.00</t>
  </si>
  <si>
    <t>2022-01-11 22:35:27</t>
  </si>
  <si>
    <t>2384498</t>
  </si>
  <si>
    <t>兰欧尚品酒店（鹿邑鸣鹿路店）</t>
  </si>
  <si>
    <t>195.00</t>
  </si>
  <si>
    <t>2022-01-11 19:56:07</t>
  </si>
  <si>
    <t>2384257</t>
  </si>
  <si>
    <t>格林豪泰智选酒店（灌南新莞北路店）</t>
  </si>
  <si>
    <t>172.00</t>
  </si>
  <si>
    <t>2022-01-11 18:27:10</t>
  </si>
  <si>
    <t>2383676</t>
  </si>
  <si>
    <t>格林豪泰(阜宁阜城大街店)</t>
  </si>
  <si>
    <t>118.00</t>
  </si>
  <si>
    <t>2022-01-11 14:50:51</t>
  </si>
  <si>
    <t>2383473</t>
  </si>
  <si>
    <t>城市便捷酒店(广州十三行沙涌地铁站店)</t>
  </si>
  <si>
    <t>188.00</t>
  </si>
  <si>
    <t>2022-01-11 13:11:49</t>
  </si>
  <si>
    <t>2383069</t>
  </si>
  <si>
    <t>尚客优品酒店（沈阳经济技术开发区七号街地铁站店）</t>
  </si>
  <si>
    <t>康保磊</t>
  </si>
  <si>
    <t>250.00</t>
  </si>
  <si>
    <t>2022-01-11 09:34:38</t>
  </si>
  <si>
    <t>2383065</t>
  </si>
  <si>
    <t>尚客优精选酒店（叠山路滕王阁步行街店）</t>
  </si>
  <si>
    <t>105.00</t>
  </si>
  <si>
    <t>2022-01-11 09:31:44</t>
  </si>
  <si>
    <t>2383048</t>
  </si>
  <si>
    <t>格林豪泰(海门商和广场店)</t>
  </si>
  <si>
    <t>171.00</t>
  </si>
  <si>
    <t>2022-01-11 09:20:24</t>
  </si>
  <si>
    <t>2022-01-10</t>
  </si>
  <si>
    <t>2381610</t>
  </si>
  <si>
    <t>IU酒店(北京科技大学北沙滩地铁站店)</t>
  </si>
  <si>
    <t>293.00</t>
  </si>
  <si>
    <t>2022-01-10 13:10:30</t>
  </si>
  <si>
    <t>2022-01-09</t>
  </si>
  <si>
    <t>2380707</t>
  </si>
  <si>
    <t>376.00</t>
  </si>
  <si>
    <t>2022-01-09 18:53:00</t>
  </si>
  <si>
    <t>2022-01-07</t>
  </si>
  <si>
    <t>2377797</t>
  </si>
  <si>
    <t>尚客优连锁酒店(项城东方大道店)</t>
  </si>
  <si>
    <t>580.00</t>
  </si>
  <si>
    <t>2022-01-07 18:58:42</t>
  </si>
  <si>
    <t>2376898</t>
  </si>
  <si>
    <t>全季酒店(上海安亭汽车城店)</t>
  </si>
  <si>
    <t>754.00</t>
  </si>
  <si>
    <t>2022-01-07 09:38:46</t>
  </si>
  <si>
    <t>2022-01-06</t>
  </si>
  <si>
    <t>2375985</t>
  </si>
  <si>
    <t>119.00</t>
  </si>
  <si>
    <t>2022-01-06 17:51:51</t>
  </si>
  <si>
    <t>2375933</t>
  </si>
  <si>
    <t>厦门海景千禧大酒店</t>
  </si>
  <si>
    <t>980.00</t>
  </si>
  <si>
    <t>2022-01-06 17:52:03</t>
  </si>
  <si>
    <t>直采</t>
  </si>
  <si>
    <t>2022-01-05</t>
  </si>
  <si>
    <t>2374725</t>
  </si>
  <si>
    <t>汉庭（北京阜成门店）</t>
  </si>
  <si>
    <t>809.00</t>
  </si>
  <si>
    <t>2022-01-05 22:44:00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</si>
</sst>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8" fillId="13" borderId="1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17124343819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44571</v>
      </c>
      <c r="G2" s="5">
        <v>44573</v>
      </c>
      <c r="H2" s="4">
        <v>1</v>
      </c>
      <c r="I2" s="4">
        <v>2</v>
      </c>
      <c r="J2" s="4">
        <v>2</v>
      </c>
      <c r="K2" s="4" t="s">
        <v>29</v>
      </c>
      <c r="L2" s="4">
        <v>809</v>
      </c>
      <c r="M2" s="4">
        <v>809</v>
      </c>
      <c r="N2" s="4" t="s">
        <v>30</v>
      </c>
      <c r="O2" s="4" t="s">
        <v>31</v>
      </c>
      <c r="P2" s="4" t="s">
        <v>32</v>
      </c>
      <c r="Q2" s="4">
        <v>0</v>
      </c>
      <c r="R2" s="6">
        <v>44566</v>
      </c>
      <c r="S2" s="5">
        <v>44588</v>
      </c>
      <c r="T2" s="4" t="s">
        <v>33</v>
      </c>
      <c r="U2" s="4">
        <v>809</v>
      </c>
      <c r="V2" s="4">
        <v>0</v>
      </c>
      <c r="W2" s="4">
        <v>951</v>
      </c>
      <c r="X2" s="4"/>
      <c r="Y2" s="4" t="s">
        <v>34</v>
      </c>
    </row>
    <row r="3" s="4" customFormat="1" spans="1:25">
      <c r="A3" s="4">
        <v>17127053570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44571</v>
      </c>
      <c r="G3" s="5">
        <v>44573</v>
      </c>
      <c r="H3" s="4">
        <v>1</v>
      </c>
      <c r="I3" s="4">
        <v>2</v>
      </c>
      <c r="J3" s="4">
        <v>2</v>
      </c>
      <c r="K3" s="4" t="s">
        <v>29</v>
      </c>
      <c r="L3" s="4">
        <v>980</v>
      </c>
      <c r="M3" s="4">
        <v>980</v>
      </c>
      <c r="N3" s="4" t="s">
        <v>37</v>
      </c>
      <c r="O3" s="4" t="s">
        <v>31</v>
      </c>
      <c r="P3" s="4" t="s">
        <v>32</v>
      </c>
      <c r="Q3" s="4">
        <v>0</v>
      </c>
      <c r="R3" s="6">
        <v>44567</v>
      </c>
      <c r="S3" s="5">
        <v>44588</v>
      </c>
      <c r="T3" s="4" t="s">
        <v>33</v>
      </c>
      <c r="U3" s="4">
        <v>980</v>
      </c>
      <c r="V3" s="4">
        <v>0</v>
      </c>
      <c r="W3" s="4">
        <v>0</v>
      </c>
      <c r="X3" s="4">
        <v>2375933</v>
      </c>
      <c r="Y3" s="4">
        <v>1570867</v>
      </c>
    </row>
    <row r="4" s="4" customFormat="1" spans="1:25">
      <c r="A4" s="4">
        <v>17127129920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44572</v>
      </c>
      <c r="G4" s="5">
        <v>44573</v>
      </c>
      <c r="H4" s="4">
        <v>1</v>
      </c>
      <c r="I4" s="4">
        <v>1</v>
      </c>
      <c r="J4" s="4">
        <v>1</v>
      </c>
      <c r="K4" s="4" t="s">
        <v>29</v>
      </c>
      <c r="L4" s="4">
        <v>119</v>
      </c>
      <c r="M4" s="4">
        <v>119</v>
      </c>
      <c r="N4" s="4" t="s">
        <v>40</v>
      </c>
      <c r="O4" s="4" t="s">
        <v>31</v>
      </c>
      <c r="P4" s="4" t="s">
        <v>32</v>
      </c>
      <c r="Q4" s="4">
        <v>0</v>
      </c>
      <c r="R4" s="6">
        <v>44567</v>
      </c>
      <c r="S4" s="5">
        <v>44588</v>
      </c>
      <c r="T4" s="4" t="s">
        <v>33</v>
      </c>
      <c r="U4" s="4">
        <v>119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17131566393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44571</v>
      </c>
      <c r="G5" s="5">
        <v>44573</v>
      </c>
      <c r="H5" s="4">
        <v>1</v>
      </c>
      <c r="I5" s="4">
        <v>2</v>
      </c>
      <c r="J5" s="4">
        <v>2</v>
      </c>
      <c r="K5" s="4" t="s">
        <v>29</v>
      </c>
      <c r="L5" s="4">
        <v>754</v>
      </c>
      <c r="M5" s="4">
        <v>754</v>
      </c>
      <c r="N5" s="4" t="s">
        <v>44</v>
      </c>
      <c r="O5" s="4" t="s">
        <v>31</v>
      </c>
      <c r="P5" s="4" t="s">
        <v>32</v>
      </c>
      <c r="Q5" s="4">
        <v>0</v>
      </c>
      <c r="R5" s="6">
        <v>44568</v>
      </c>
      <c r="S5" s="5">
        <v>44588</v>
      </c>
      <c r="T5" s="4" t="s">
        <v>33</v>
      </c>
      <c r="U5" s="4">
        <v>754</v>
      </c>
      <c r="V5" s="4">
        <v>0</v>
      </c>
      <c r="W5" s="4">
        <v>0</v>
      </c>
      <c r="X5" s="4"/>
      <c r="Y5" s="4" t="s">
        <v>45</v>
      </c>
    </row>
    <row r="6" s="4" customFormat="1" spans="1:23">
      <c r="A6" s="4">
        <v>17133748851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44568</v>
      </c>
      <c r="G6" s="5">
        <v>44573</v>
      </c>
      <c r="H6" s="4">
        <v>1</v>
      </c>
      <c r="I6" s="4">
        <v>5</v>
      </c>
      <c r="J6" s="4">
        <v>5</v>
      </c>
      <c r="K6" s="4" t="s">
        <v>29</v>
      </c>
      <c r="L6" s="4">
        <v>580</v>
      </c>
      <c r="M6" s="4">
        <v>580</v>
      </c>
      <c r="N6" s="4" t="s">
        <v>48</v>
      </c>
      <c r="O6" s="4" t="s">
        <v>31</v>
      </c>
      <c r="P6" s="4" t="s">
        <v>32</v>
      </c>
      <c r="Q6" s="4">
        <v>0</v>
      </c>
      <c r="R6" s="6">
        <v>44568</v>
      </c>
      <c r="S6" s="5">
        <v>44588</v>
      </c>
      <c r="T6" s="4" t="s">
        <v>33</v>
      </c>
      <c r="U6" s="4">
        <v>580</v>
      </c>
      <c r="V6" s="4">
        <v>0</v>
      </c>
      <c r="W6" s="4">
        <v>0</v>
      </c>
    </row>
    <row r="7" s="4" customFormat="1" spans="1:23">
      <c r="A7" s="4">
        <v>17146677423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44571</v>
      </c>
      <c r="G7" s="5">
        <v>44573</v>
      </c>
      <c r="H7" s="4">
        <v>1</v>
      </c>
      <c r="I7" s="4">
        <v>2</v>
      </c>
      <c r="J7" s="4">
        <v>2</v>
      </c>
      <c r="K7" s="4" t="s">
        <v>29</v>
      </c>
      <c r="L7" s="4">
        <v>376</v>
      </c>
      <c r="M7" s="4">
        <v>376</v>
      </c>
      <c r="N7" s="4" t="s">
        <v>51</v>
      </c>
      <c r="O7" s="4" t="s">
        <v>31</v>
      </c>
      <c r="P7" s="4" t="s">
        <v>32</v>
      </c>
      <c r="Q7" s="4">
        <v>0</v>
      </c>
      <c r="R7" s="6">
        <v>44570</v>
      </c>
      <c r="S7" s="5">
        <v>44588</v>
      </c>
      <c r="T7" s="4" t="s">
        <v>33</v>
      </c>
      <c r="U7" s="4">
        <v>376</v>
      </c>
      <c r="V7" s="4">
        <v>0</v>
      </c>
      <c r="W7" s="4">
        <v>0</v>
      </c>
    </row>
    <row r="8" s="4" customFormat="1" spans="1:24">
      <c r="A8" s="4">
        <v>17151012095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44572</v>
      </c>
      <c r="G8" s="5">
        <v>44573</v>
      </c>
      <c r="H8" s="4">
        <v>1</v>
      </c>
      <c r="I8" s="4">
        <v>1</v>
      </c>
      <c r="J8" s="4">
        <v>1</v>
      </c>
      <c r="K8" s="4" t="s">
        <v>29</v>
      </c>
      <c r="L8" s="4">
        <v>150</v>
      </c>
      <c r="M8" s="4">
        <v>150</v>
      </c>
      <c r="N8" s="4" t="s">
        <v>54</v>
      </c>
      <c r="O8" s="4" t="s">
        <v>31</v>
      </c>
      <c r="P8" s="4" t="s">
        <v>32</v>
      </c>
      <c r="Q8" s="4">
        <v>0</v>
      </c>
      <c r="R8" s="6">
        <v>44571</v>
      </c>
      <c r="S8" s="5">
        <v>44588</v>
      </c>
      <c r="T8" s="4" t="s">
        <v>33</v>
      </c>
      <c r="U8" s="4">
        <v>150</v>
      </c>
      <c r="V8" s="4">
        <v>0</v>
      </c>
      <c r="W8" s="4">
        <v>0</v>
      </c>
      <c r="X8" s="4">
        <v>2381353</v>
      </c>
    </row>
    <row r="9" s="4" customFormat="1" spans="1:25">
      <c r="A9" s="4">
        <v>17151736796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44572</v>
      </c>
      <c r="G9" s="5">
        <v>44573</v>
      </c>
      <c r="H9" s="4">
        <v>1</v>
      </c>
      <c r="I9" s="4">
        <v>1</v>
      </c>
      <c r="J9" s="4">
        <v>1</v>
      </c>
      <c r="K9" s="4" t="s">
        <v>29</v>
      </c>
      <c r="L9" s="4">
        <v>293</v>
      </c>
      <c r="M9" s="4">
        <v>293</v>
      </c>
      <c r="N9" s="4" t="s">
        <v>57</v>
      </c>
      <c r="O9" s="4" t="s">
        <v>31</v>
      </c>
      <c r="P9" s="4" t="s">
        <v>32</v>
      </c>
      <c r="Q9" s="4">
        <v>0</v>
      </c>
      <c r="R9" s="6">
        <v>44571</v>
      </c>
      <c r="S9" s="5">
        <v>44588</v>
      </c>
      <c r="T9" s="4" t="s">
        <v>33</v>
      </c>
      <c r="U9" s="4">
        <v>293</v>
      </c>
      <c r="V9" s="4">
        <v>0</v>
      </c>
      <c r="W9" s="4">
        <v>0</v>
      </c>
      <c r="X9" s="4">
        <v>2381610</v>
      </c>
      <c r="Y9" s="4">
        <v>104179855004</v>
      </c>
    </row>
    <row r="10" s="4" customFormat="1" spans="1:25">
      <c r="A10" s="4">
        <v>17154591500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44572</v>
      </c>
      <c r="G10" s="5">
        <v>44573</v>
      </c>
      <c r="H10" s="4">
        <v>1</v>
      </c>
      <c r="I10" s="4">
        <v>1</v>
      </c>
      <c r="J10" s="4">
        <v>1</v>
      </c>
      <c r="K10" s="4" t="s">
        <v>29</v>
      </c>
      <c r="L10" s="4">
        <v>171</v>
      </c>
      <c r="M10" s="4">
        <v>171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44572</v>
      </c>
      <c r="S10" s="5">
        <v>44588</v>
      </c>
      <c r="T10" s="4" t="s">
        <v>33</v>
      </c>
      <c r="U10" s="4">
        <v>171</v>
      </c>
      <c r="V10" s="4">
        <v>0</v>
      </c>
      <c r="W10" s="4">
        <v>0</v>
      </c>
      <c r="X10" s="4">
        <v>2383048</v>
      </c>
      <c r="Y10" s="4" t="s">
        <v>61</v>
      </c>
    </row>
    <row r="11" s="4" customFormat="1" spans="1:23">
      <c r="A11" s="4">
        <v>17154611679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44572</v>
      </c>
      <c r="G11" s="5">
        <v>44573</v>
      </c>
      <c r="H11" s="4">
        <v>1</v>
      </c>
      <c r="I11" s="4">
        <v>1</v>
      </c>
      <c r="J11" s="4">
        <v>1</v>
      </c>
      <c r="K11" s="4" t="s">
        <v>29</v>
      </c>
      <c r="L11" s="4">
        <v>105</v>
      </c>
      <c r="M11" s="4">
        <v>105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44572</v>
      </c>
      <c r="S11" s="5">
        <v>44588</v>
      </c>
      <c r="T11" s="4" t="s">
        <v>33</v>
      </c>
      <c r="U11" s="4">
        <v>105</v>
      </c>
      <c r="V11" s="4">
        <v>0</v>
      </c>
      <c r="W11" s="4">
        <v>0</v>
      </c>
    </row>
    <row r="12" s="4" customFormat="1" spans="1:23">
      <c r="A12" s="4">
        <v>17154616686</v>
      </c>
      <c r="B12" s="4" t="s">
        <v>25</v>
      </c>
      <c r="C12" s="4" t="s">
        <v>26</v>
      </c>
      <c r="D12" s="4" t="s">
        <v>65</v>
      </c>
      <c r="E12" s="4"/>
      <c r="F12" s="5">
        <v>44572</v>
      </c>
      <c r="G12" s="5">
        <v>44573</v>
      </c>
      <c r="H12" s="4">
        <v>0</v>
      </c>
      <c r="I12" s="4">
        <v>1</v>
      </c>
      <c r="J12" s="4">
        <v>0</v>
      </c>
      <c r="K12" s="4" t="s">
        <v>29</v>
      </c>
      <c r="L12" s="4">
        <v>250</v>
      </c>
      <c r="M12" s="4">
        <v>250</v>
      </c>
      <c r="N12" s="4"/>
      <c r="O12" s="4" t="s">
        <v>31</v>
      </c>
      <c r="P12" s="4" t="s">
        <v>32</v>
      </c>
      <c r="Q12" s="4">
        <v>0</v>
      </c>
      <c r="R12" s="6">
        <v>44572</v>
      </c>
      <c r="S12" s="5">
        <v>44588</v>
      </c>
      <c r="T12" s="4" t="s">
        <v>33</v>
      </c>
      <c r="U12" s="4">
        <v>250</v>
      </c>
      <c r="V12" s="4">
        <v>0</v>
      </c>
      <c r="W12" s="4">
        <v>0</v>
      </c>
    </row>
    <row r="13" s="4" customFormat="1" spans="1:23">
      <c r="A13" s="4">
        <v>17157161401</v>
      </c>
      <c r="B13" s="4" t="s">
        <v>25</v>
      </c>
      <c r="C13" s="4" t="s">
        <v>26</v>
      </c>
      <c r="D13" s="4" t="s">
        <v>66</v>
      </c>
      <c r="E13" s="4" t="s">
        <v>63</v>
      </c>
      <c r="F13" s="5">
        <v>44572</v>
      </c>
      <c r="G13" s="5">
        <v>44573</v>
      </c>
      <c r="H13" s="4">
        <v>1</v>
      </c>
      <c r="I13" s="4">
        <v>1</v>
      </c>
      <c r="J13" s="4">
        <v>1</v>
      </c>
      <c r="K13" s="4" t="s">
        <v>29</v>
      </c>
      <c r="L13" s="4">
        <v>153</v>
      </c>
      <c r="M13" s="4">
        <v>153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44572</v>
      </c>
      <c r="S13" s="5">
        <v>44588</v>
      </c>
      <c r="T13" s="4" t="s">
        <v>33</v>
      </c>
      <c r="U13" s="4">
        <v>153</v>
      </c>
      <c r="V13" s="4">
        <v>0</v>
      </c>
      <c r="W13" s="4">
        <v>0</v>
      </c>
    </row>
    <row r="14" s="4" customFormat="1" spans="1:23">
      <c r="A14" s="4">
        <v>17157186197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44572</v>
      </c>
      <c r="G14" s="5">
        <v>44573</v>
      </c>
      <c r="H14" s="4">
        <v>1</v>
      </c>
      <c r="I14" s="4">
        <v>1</v>
      </c>
      <c r="J14" s="4">
        <v>1</v>
      </c>
      <c r="K14" s="4" t="s">
        <v>29</v>
      </c>
      <c r="L14" s="4">
        <v>105</v>
      </c>
      <c r="M14" s="4">
        <v>105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44572</v>
      </c>
      <c r="S14" s="5">
        <v>44588</v>
      </c>
      <c r="T14" s="4" t="s">
        <v>33</v>
      </c>
      <c r="U14" s="4">
        <v>105</v>
      </c>
      <c r="V14" s="4">
        <v>0</v>
      </c>
      <c r="W14" s="4">
        <v>0</v>
      </c>
    </row>
    <row r="15" s="4" customFormat="1" spans="1:23">
      <c r="A15" s="4">
        <v>17157186197</v>
      </c>
      <c r="B15" s="4" t="s">
        <v>25</v>
      </c>
      <c r="C15" s="4" t="s">
        <v>69</v>
      </c>
      <c r="D15" s="4" t="s">
        <v>62</v>
      </c>
      <c r="E15" s="4" t="s">
        <v>63</v>
      </c>
      <c r="F15" s="5">
        <v>44572</v>
      </c>
      <c r="G15" s="5">
        <v>44573</v>
      </c>
      <c r="H15" s="4">
        <v>1</v>
      </c>
      <c r="I15" s="4">
        <v>1</v>
      </c>
      <c r="J15" s="4">
        <v>1</v>
      </c>
      <c r="K15" s="4" t="s">
        <v>29</v>
      </c>
      <c r="L15" s="4">
        <v>-105</v>
      </c>
      <c r="M15" s="4">
        <v>-105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44572</v>
      </c>
      <c r="S15" s="5">
        <v>44588</v>
      </c>
      <c r="T15" s="4" t="s">
        <v>33</v>
      </c>
      <c r="U15" s="4">
        <v>-105</v>
      </c>
      <c r="V15" s="4">
        <v>0</v>
      </c>
      <c r="W15" s="4">
        <v>0</v>
      </c>
    </row>
    <row r="16" s="4" customFormat="1" spans="1:23">
      <c r="A16" s="4">
        <v>17157256120</v>
      </c>
      <c r="B16" s="4" t="s">
        <v>25</v>
      </c>
      <c r="C16" s="4" t="s">
        <v>26</v>
      </c>
      <c r="D16" s="4" t="s">
        <v>49</v>
      </c>
      <c r="E16" s="4" t="s">
        <v>50</v>
      </c>
      <c r="F16" s="5">
        <v>44572</v>
      </c>
      <c r="G16" s="5">
        <v>44573</v>
      </c>
      <c r="H16" s="4">
        <v>1</v>
      </c>
      <c r="I16" s="4">
        <v>1</v>
      </c>
      <c r="J16" s="4">
        <v>1</v>
      </c>
      <c r="K16" s="4" t="s">
        <v>29</v>
      </c>
      <c r="L16" s="4">
        <v>188</v>
      </c>
      <c r="M16" s="4">
        <v>188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44572</v>
      </c>
      <c r="S16" s="5">
        <v>44588</v>
      </c>
      <c r="T16" s="4" t="s">
        <v>33</v>
      </c>
      <c r="U16" s="4">
        <v>188</v>
      </c>
      <c r="V16" s="4">
        <v>0</v>
      </c>
      <c r="W16" s="4">
        <v>0</v>
      </c>
    </row>
    <row r="17" s="4" customFormat="1" spans="1:23">
      <c r="A17" s="4">
        <v>17157161401</v>
      </c>
      <c r="B17" s="4" t="s">
        <v>25</v>
      </c>
      <c r="C17" s="4" t="s">
        <v>69</v>
      </c>
      <c r="D17" s="4" t="s">
        <v>66</v>
      </c>
      <c r="E17" s="4" t="s">
        <v>63</v>
      </c>
      <c r="F17" s="5">
        <v>44572</v>
      </c>
      <c r="G17" s="5">
        <v>44573</v>
      </c>
      <c r="H17" s="4">
        <v>1</v>
      </c>
      <c r="I17" s="4">
        <v>1</v>
      </c>
      <c r="J17" s="4">
        <v>1</v>
      </c>
      <c r="K17" s="4" t="s">
        <v>29</v>
      </c>
      <c r="L17" s="4">
        <v>-153</v>
      </c>
      <c r="M17" s="4">
        <v>-153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44572</v>
      </c>
      <c r="S17" s="5">
        <v>44588</v>
      </c>
      <c r="T17" s="4" t="s">
        <v>33</v>
      </c>
      <c r="U17" s="4">
        <v>-153</v>
      </c>
      <c r="V17" s="4">
        <v>0</v>
      </c>
      <c r="W17" s="4">
        <v>0</v>
      </c>
    </row>
    <row r="18" s="4" customFormat="1" spans="1:23">
      <c r="A18" s="4">
        <v>17157632028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44572</v>
      </c>
      <c r="G18" s="5">
        <v>44573</v>
      </c>
      <c r="H18" s="4">
        <v>1</v>
      </c>
      <c r="I18" s="4">
        <v>1</v>
      </c>
      <c r="J18" s="4">
        <v>1</v>
      </c>
      <c r="K18" s="4" t="s">
        <v>29</v>
      </c>
      <c r="L18" s="4">
        <v>118</v>
      </c>
      <c r="M18" s="4">
        <v>118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44572</v>
      </c>
      <c r="S18" s="5">
        <v>44588</v>
      </c>
      <c r="T18" s="4" t="s">
        <v>33</v>
      </c>
      <c r="U18" s="4">
        <v>118</v>
      </c>
      <c r="V18" s="4">
        <v>0</v>
      </c>
      <c r="W18" s="4">
        <v>0</v>
      </c>
    </row>
    <row r="19" s="4" customFormat="1" spans="1:24">
      <c r="A19" s="4">
        <v>17151012095</v>
      </c>
      <c r="B19" s="4" t="s">
        <v>25</v>
      </c>
      <c r="C19" s="4" t="s">
        <v>69</v>
      </c>
      <c r="D19" s="4" t="s">
        <v>52</v>
      </c>
      <c r="E19" s="4" t="s">
        <v>53</v>
      </c>
      <c r="F19" s="5">
        <v>44572</v>
      </c>
      <c r="G19" s="5">
        <v>44573</v>
      </c>
      <c r="H19" s="4">
        <v>1</v>
      </c>
      <c r="I19" s="4">
        <v>1</v>
      </c>
      <c r="J19" s="4">
        <v>1</v>
      </c>
      <c r="K19" s="4" t="s">
        <v>29</v>
      </c>
      <c r="L19" s="4">
        <v>-150</v>
      </c>
      <c r="M19" s="4">
        <v>-150</v>
      </c>
      <c r="N19" s="4" t="s">
        <v>54</v>
      </c>
      <c r="O19" s="4" t="s">
        <v>31</v>
      </c>
      <c r="P19" s="4" t="s">
        <v>32</v>
      </c>
      <c r="Q19" s="4">
        <v>0</v>
      </c>
      <c r="R19" s="6">
        <v>44571</v>
      </c>
      <c r="S19" s="5">
        <v>44588</v>
      </c>
      <c r="T19" s="4" t="s">
        <v>33</v>
      </c>
      <c r="U19" s="4">
        <v>-150</v>
      </c>
      <c r="V19" s="4">
        <v>0</v>
      </c>
      <c r="W19" s="4">
        <v>0</v>
      </c>
      <c r="X19" s="4">
        <v>2381353</v>
      </c>
    </row>
    <row r="20" s="4" customFormat="1" spans="1:25">
      <c r="A20" s="4">
        <v>17158518080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44572</v>
      </c>
      <c r="G20" s="5">
        <v>44573</v>
      </c>
      <c r="H20" s="4">
        <v>1</v>
      </c>
      <c r="I20" s="4">
        <v>1</v>
      </c>
      <c r="J20" s="4">
        <v>1</v>
      </c>
      <c r="K20" s="4" t="s">
        <v>29</v>
      </c>
      <c r="L20" s="4">
        <v>172</v>
      </c>
      <c r="M20" s="4">
        <v>172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44572</v>
      </c>
      <c r="S20" s="5">
        <v>44588</v>
      </c>
      <c r="T20" s="4" t="s">
        <v>33</v>
      </c>
      <c r="U20" s="4">
        <v>172</v>
      </c>
      <c r="V20" s="4">
        <v>0</v>
      </c>
      <c r="W20" s="4">
        <v>0</v>
      </c>
      <c r="X20" s="4">
        <v>2384257</v>
      </c>
      <c r="Y20" s="4" t="s">
        <v>77</v>
      </c>
    </row>
    <row r="21" s="4" customFormat="1" spans="1:23">
      <c r="A21" s="4">
        <v>17158888247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44572</v>
      </c>
      <c r="G21" s="5">
        <v>44573</v>
      </c>
      <c r="H21" s="4">
        <v>1</v>
      </c>
      <c r="I21" s="4">
        <v>1</v>
      </c>
      <c r="J21" s="4">
        <v>1</v>
      </c>
      <c r="K21" s="4" t="s">
        <v>29</v>
      </c>
      <c r="L21" s="4">
        <v>195</v>
      </c>
      <c r="M21" s="4">
        <v>195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44572</v>
      </c>
      <c r="S21" s="5">
        <v>44588</v>
      </c>
      <c r="T21" s="4" t="s">
        <v>33</v>
      </c>
      <c r="U21" s="4">
        <v>195</v>
      </c>
      <c r="V21" s="4">
        <v>0</v>
      </c>
      <c r="W21" s="4">
        <v>0</v>
      </c>
    </row>
    <row r="22" s="4" customFormat="1" spans="1:23">
      <c r="A22" s="4">
        <v>17159524212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44572</v>
      </c>
      <c r="G22" s="5">
        <v>44573</v>
      </c>
      <c r="H22" s="4">
        <v>1</v>
      </c>
      <c r="I22" s="4">
        <v>1</v>
      </c>
      <c r="J22" s="4">
        <v>1</v>
      </c>
      <c r="K22" s="4" t="s">
        <v>29</v>
      </c>
      <c r="L22" s="4">
        <v>353</v>
      </c>
      <c r="M22" s="4">
        <v>353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44572</v>
      </c>
      <c r="S22" s="5">
        <v>44588</v>
      </c>
      <c r="T22" s="4" t="s">
        <v>33</v>
      </c>
      <c r="U22" s="4">
        <v>353</v>
      </c>
      <c r="V22" s="4">
        <v>0</v>
      </c>
      <c r="W22" s="4">
        <v>0</v>
      </c>
    </row>
    <row r="23" s="4" customFormat="1" spans="1:25">
      <c r="A23" s="4">
        <v>17159578215</v>
      </c>
      <c r="B23" s="4" t="s">
        <v>25</v>
      </c>
      <c r="C23" s="4" t="s">
        <v>26</v>
      </c>
      <c r="D23" s="4" t="s">
        <v>38</v>
      </c>
      <c r="E23" s="4" t="s">
        <v>39</v>
      </c>
      <c r="F23" s="5">
        <v>44572</v>
      </c>
      <c r="G23" s="5">
        <v>44573</v>
      </c>
      <c r="H23" s="4">
        <v>1</v>
      </c>
      <c r="I23" s="4">
        <v>1</v>
      </c>
      <c r="J23" s="4">
        <v>1</v>
      </c>
      <c r="K23" s="4" t="s">
        <v>29</v>
      </c>
      <c r="L23" s="4">
        <v>161</v>
      </c>
      <c r="M23" s="4">
        <v>161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44572</v>
      </c>
      <c r="S23" s="5">
        <v>44588</v>
      </c>
      <c r="T23" s="4" t="s">
        <v>33</v>
      </c>
      <c r="U23" s="4">
        <v>161</v>
      </c>
      <c r="V23" s="4">
        <v>0</v>
      </c>
      <c r="W23" s="4">
        <v>0</v>
      </c>
      <c r="X23" s="4">
        <v>2384955</v>
      </c>
      <c r="Y23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F38" sqref="F38"/>
    </sheetView>
  </sheetViews>
  <sheetFormatPr defaultColWidth="9" defaultRowHeight="13.5"/>
  <cols>
    <col min="1" max="1" width="12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4">
        <v>17124343819</v>
      </c>
      <c r="B2" s="5">
        <v>44571</v>
      </c>
      <c r="C2" s="5">
        <v>44573</v>
      </c>
      <c r="D2" s="4">
        <v>809</v>
      </c>
      <c r="E2" s="4" t="str">
        <f>VLOOKUP(A2,HOP!A:L,12,0)</f>
        <v>809.00</v>
      </c>
      <c r="F2" s="4" t="str">
        <f>VLOOKUP(A2,HOP!A:C,3,0)</f>
        <v>2374725</v>
      </c>
      <c r="G2" s="4">
        <f>D2-E2</f>
        <v>0</v>
      </c>
      <c r="H2" s="4" t="str">
        <f>$H$1&amp;F2</f>
        <v>，2374725</v>
      </c>
      <c r="I2" s="4" t="str">
        <f>VLOOKUP(A2,HOP!A:T,20,0)</f>
        <v>直连</v>
      </c>
    </row>
    <row r="3" s="4" customFormat="1" spans="1:9">
      <c r="A3" s="4">
        <v>17127053570</v>
      </c>
      <c r="B3" s="5">
        <v>44571</v>
      </c>
      <c r="C3" s="5">
        <v>44573</v>
      </c>
      <c r="D3" s="4">
        <v>980</v>
      </c>
      <c r="E3" s="4" t="str">
        <f>VLOOKUP(A3,HOP!A:L,12,0)</f>
        <v>980.00</v>
      </c>
      <c r="F3" s="4" t="str">
        <f>VLOOKUP(A3,HOP!A:C,3,0)</f>
        <v>2375933</v>
      </c>
      <c r="G3" s="4">
        <f t="shared" ref="G3:G20" si="0">D3-E3</f>
        <v>0</v>
      </c>
      <c r="H3" s="4" t="str">
        <f t="shared" ref="H3:H20" si="1">$H$1&amp;F3</f>
        <v>，2375933</v>
      </c>
      <c r="I3" s="4" t="str">
        <f>VLOOKUP(A3,HOP!A:T,20,0)</f>
        <v>直采</v>
      </c>
    </row>
    <row r="4" s="4" customFormat="1" spans="1:9">
      <c r="A4" s="4">
        <v>17127129920</v>
      </c>
      <c r="B4" s="5">
        <v>44572</v>
      </c>
      <c r="C4" s="5">
        <v>44573</v>
      </c>
      <c r="D4" s="4">
        <v>119</v>
      </c>
      <c r="E4" s="4" t="str">
        <f>VLOOKUP(A4,HOP!A:L,12,0)</f>
        <v>119.00</v>
      </c>
      <c r="F4" s="4" t="str">
        <f>VLOOKUP(A4,HOP!A:C,3,0)</f>
        <v>2375985</v>
      </c>
      <c r="G4" s="4">
        <f t="shared" si="0"/>
        <v>0</v>
      </c>
      <c r="H4" s="4" t="str">
        <f t="shared" si="1"/>
        <v>，2375985</v>
      </c>
      <c r="I4" s="4" t="str">
        <f>VLOOKUP(A4,HOP!A:T,20,0)</f>
        <v>直连</v>
      </c>
    </row>
    <row r="5" s="4" customFormat="1" spans="1:9">
      <c r="A5" s="4">
        <v>17131566393</v>
      </c>
      <c r="B5" s="5">
        <v>44571</v>
      </c>
      <c r="C5" s="5">
        <v>44573</v>
      </c>
      <c r="D5" s="4">
        <v>754</v>
      </c>
      <c r="E5" s="4" t="str">
        <f>VLOOKUP(A5,HOP!A:L,12,0)</f>
        <v>754.00</v>
      </c>
      <c r="F5" s="4" t="str">
        <f>VLOOKUP(A5,HOP!A:C,3,0)</f>
        <v>2376898</v>
      </c>
      <c r="G5" s="4">
        <f t="shared" si="0"/>
        <v>0</v>
      </c>
      <c r="H5" s="4" t="str">
        <f t="shared" si="1"/>
        <v>，2376898</v>
      </c>
      <c r="I5" s="4" t="str">
        <f>VLOOKUP(A5,HOP!A:T,20,0)</f>
        <v>直连</v>
      </c>
    </row>
    <row r="6" s="4" customFormat="1" spans="1:9">
      <c r="A6" s="4">
        <v>17133748851</v>
      </c>
      <c r="B6" s="5">
        <v>44568</v>
      </c>
      <c r="C6" s="5">
        <v>44573</v>
      </c>
      <c r="D6" s="4">
        <v>580</v>
      </c>
      <c r="E6" s="4" t="str">
        <f>VLOOKUP(A6,HOP!A:L,12,0)</f>
        <v>580.00</v>
      </c>
      <c r="F6" s="4" t="str">
        <f>VLOOKUP(A6,HOP!A:C,3,0)</f>
        <v>2377797</v>
      </c>
      <c r="G6" s="4">
        <f t="shared" si="0"/>
        <v>0</v>
      </c>
      <c r="H6" s="4" t="str">
        <f t="shared" si="1"/>
        <v>，2377797</v>
      </c>
      <c r="I6" s="4" t="str">
        <f>VLOOKUP(A6,HOP!A:T,20,0)</f>
        <v>直连</v>
      </c>
    </row>
    <row r="7" s="4" customFormat="1" spans="1:9">
      <c r="A7" s="4">
        <v>17146677423</v>
      </c>
      <c r="B7" s="5">
        <v>44571</v>
      </c>
      <c r="C7" s="5">
        <v>44573</v>
      </c>
      <c r="D7" s="4">
        <v>376</v>
      </c>
      <c r="E7" s="4" t="str">
        <f>VLOOKUP(A7,HOP!A:L,12,0)</f>
        <v>376.00</v>
      </c>
      <c r="F7" s="4" t="str">
        <f>VLOOKUP(A7,HOP!A:C,3,0)</f>
        <v>2380707</v>
      </c>
      <c r="G7" s="4">
        <f t="shared" si="0"/>
        <v>0</v>
      </c>
      <c r="H7" s="4" t="str">
        <f t="shared" si="1"/>
        <v>，2380707</v>
      </c>
      <c r="I7" s="4" t="str">
        <f>VLOOKUP(A7,HOP!A:T,20,0)</f>
        <v>直连</v>
      </c>
    </row>
    <row r="8" s="4" customFormat="1" hidden="1" spans="1:9">
      <c r="A8" s="4">
        <v>17151012095</v>
      </c>
      <c r="B8" s="5">
        <v>44572</v>
      </c>
      <c r="C8" s="5">
        <v>44573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17151736796</v>
      </c>
      <c r="B9" s="5">
        <v>44572</v>
      </c>
      <c r="C9" s="5">
        <v>44573</v>
      </c>
      <c r="D9" s="4">
        <v>293</v>
      </c>
      <c r="E9" s="4" t="str">
        <f>VLOOKUP(A9,HOP!A:L,12,0)</f>
        <v>293.00</v>
      </c>
      <c r="F9" s="4" t="str">
        <f>VLOOKUP(A9,HOP!A:C,3,0)</f>
        <v>2381610</v>
      </c>
      <c r="G9" s="4">
        <f t="shared" si="0"/>
        <v>0</v>
      </c>
      <c r="H9" s="4" t="str">
        <f t="shared" si="1"/>
        <v>，2381610</v>
      </c>
      <c r="I9" s="4" t="str">
        <f>VLOOKUP(A9,HOP!A:T,20,0)</f>
        <v>直连</v>
      </c>
    </row>
    <row r="10" s="4" customFormat="1" spans="1:9">
      <c r="A10" s="4">
        <v>17154591500</v>
      </c>
      <c r="B10" s="5">
        <v>44572</v>
      </c>
      <c r="C10" s="5">
        <v>44573</v>
      </c>
      <c r="D10" s="4">
        <v>171</v>
      </c>
      <c r="E10" s="4" t="str">
        <f>VLOOKUP(A10,HOP!A:L,12,0)</f>
        <v>171.00</v>
      </c>
      <c r="F10" s="4" t="str">
        <f>VLOOKUP(A10,HOP!A:C,3,0)</f>
        <v>2383048</v>
      </c>
      <c r="G10" s="4">
        <f t="shared" si="0"/>
        <v>0</v>
      </c>
      <c r="H10" s="4" t="str">
        <f t="shared" si="1"/>
        <v>，2383048</v>
      </c>
      <c r="I10" s="4" t="str">
        <f>VLOOKUP(A10,HOP!A:T,20,0)</f>
        <v>直连</v>
      </c>
    </row>
    <row r="11" s="4" customFormat="1" spans="1:9">
      <c r="A11" s="4">
        <v>17154611679</v>
      </c>
      <c r="B11" s="5">
        <v>44572</v>
      </c>
      <c r="C11" s="5">
        <v>44573</v>
      </c>
      <c r="D11" s="4">
        <v>105</v>
      </c>
      <c r="E11" s="4" t="str">
        <f>VLOOKUP(A11,HOP!A:L,12,0)</f>
        <v>105.00</v>
      </c>
      <c r="F11" s="4" t="str">
        <f>VLOOKUP(A11,HOP!A:C,3,0)</f>
        <v>2383065</v>
      </c>
      <c r="G11" s="4">
        <f t="shared" si="0"/>
        <v>0</v>
      </c>
      <c r="H11" s="4" t="str">
        <f t="shared" si="1"/>
        <v>，2383065</v>
      </c>
      <c r="I11" s="4" t="str">
        <f>VLOOKUP(A11,HOP!A:T,20,0)</f>
        <v>直连</v>
      </c>
    </row>
    <row r="12" s="4" customFormat="1" spans="1:9">
      <c r="A12" s="4">
        <v>17154616686</v>
      </c>
      <c r="B12" s="5">
        <v>44572</v>
      </c>
      <c r="C12" s="5">
        <v>44573</v>
      </c>
      <c r="D12" s="4">
        <v>250</v>
      </c>
      <c r="E12" s="4" t="str">
        <f>VLOOKUP(A12,HOP!A:L,12,0)</f>
        <v>250.00</v>
      </c>
      <c r="F12" s="4" t="str">
        <f>VLOOKUP(A12,HOP!A:C,3,0)</f>
        <v>2383069</v>
      </c>
      <c r="G12" s="4">
        <f t="shared" si="0"/>
        <v>0</v>
      </c>
      <c r="H12" s="4" t="str">
        <f t="shared" si="1"/>
        <v>，2383069</v>
      </c>
      <c r="I12" s="4" t="str">
        <f>VLOOKUP(A12,HOP!A:T,20,0)</f>
        <v>直连</v>
      </c>
    </row>
    <row r="13" s="4" customFormat="1" hidden="1" spans="1:9">
      <c r="A13" s="4">
        <v>17157161401</v>
      </c>
      <c r="B13" s="5">
        <v>44572</v>
      </c>
      <c r="C13" s="5">
        <v>44573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17157186197</v>
      </c>
      <c r="B14" s="5">
        <v>44572</v>
      </c>
      <c r="C14" s="5">
        <v>44573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17157256120</v>
      </c>
      <c r="B15" s="5">
        <v>44572</v>
      </c>
      <c r="C15" s="5">
        <v>44573</v>
      </c>
      <c r="D15" s="4">
        <v>188</v>
      </c>
      <c r="E15" s="4" t="str">
        <f>VLOOKUP(A15,HOP!A:L,12,0)</f>
        <v>188.00</v>
      </c>
      <c r="F15" s="4" t="str">
        <f>VLOOKUP(A15,HOP!A:C,3,0)</f>
        <v>2383473</v>
      </c>
      <c r="G15" s="4">
        <f t="shared" si="0"/>
        <v>0</v>
      </c>
      <c r="H15" s="4" t="str">
        <f t="shared" si="1"/>
        <v>，2383473</v>
      </c>
      <c r="I15" s="4" t="str">
        <f>VLOOKUP(A15,HOP!A:T,20,0)</f>
        <v>直连</v>
      </c>
    </row>
    <row r="16" s="4" customFormat="1" spans="1:9">
      <c r="A16" s="4">
        <v>17157632028</v>
      </c>
      <c r="B16" s="5">
        <v>44572</v>
      </c>
      <c r="C16" s="5">
        <v>44573</v>
      </c>
      <c r="D16" s="4">
        <v>118</v>
      </c>
      <c r="E16" s="4" t="str">
        <f>VLOOKUP(A16,HOP!A:L,12,0)</f>
        <v>118.00</v>
      </c>
      <c r="F16" s="4" t="str">
        <f>VLOOKUP(A16,HOP!A:C,3,0)</f>
        <v>2383676</v>
      </c>
      <c r="G16" s="4">
        <f t="shared" si="0"/>
        <v>0</v>
      </c>
      <c r="H16" s="4" t="str">
        <f t="shared" si="1"/>
        <v>，2383676</v>
      </c>
      <c r="I16" s="4" t="str">
        <f>VLOOKUP(A16,HOP!A:T,20,0)</f>
        <v>直连</v>
      </c>
    </row>
    <row r="17" s="4" customFormat="1" spans="1:9">
      <c r="A17" s="4">
        <v>17158518080</v>
      </c>
      <c r="B17" s="5">
        <v>44572</v>
      </c>
      <c r="C17" s="5">
        <v>44573</v>
      </c>
      <c r="D17" s="4">
        <v>172</v>
      </c>
      <c r="E17" s="4" t="str">
        <f>VLOOKUP(A17,HOP!A:L,12,0)</f>
        <v>172.00</v>
      </c>
      <c r="F17" s="4" t="str">
        <f>VLOOKUP(A17,HOP!A:C,3,0)</f>
        <v>2384257</v>
      </c>
      <c r="G17" s="4">
        <f t="shared" si="0"/>
        <v>0</v>
      </c>
      <c r="H17" s="4" t="str">
        <f t="shared" si="1"/>
        <v>，2384257</v>
      </c>
      <c r="I17" s="4" t="str">
        <f>VLOOKUP(A17,HOP!A:T,20,0)</f>
        <v>直连</v>
      </c>
    </row>
    <row r="18" s="4" customFormat="1" spans="1:9">
      <c r="A18" s="4">
        <v>17158888247</v>
      </c>
      <c r="B18" s="5">
        <v>44572</v>
      </c>
      <c r="C18" s="5">
        <v>44573</v>
      </c>
      <c r="D18" s="4">
        <v>195</v>
      </c>
      <c r="E18" s="4" t="str">
        <f>VLOOKUP(A18,HOP!A:L,12,0)</f>
        <v>195.00</v>
      </c>
      <c r="F18" s="4" t="str">
        <f>VLOOKUP(A18,HOP!A:C,3,0)</f>
        <v>2384498</v>
      </c>
      <c r="G18" s="4">
        <f t="shared" si="0"/>
        <v>0</v>
      </c>
      <c r="H18" s="4" t="str">
        <f t="shared" si="1"/>
        <v>，2384498</v>
      </c>
      <c r="I18" s="4" t="str">
        <f>VLOOKUP(A18,HOP!A:T,20,0)</f>
        <v>直连</v>
      </c>
    </row>
    <row r="19" s="4" customFormat="1" spans="1:9">
      <c r="A19" s="4">
        <v>17159524212</v>
      </c>
      <c r="B19" s="5">
        <v>44572</v>
      </c>
      <c r="C19" s="5">
        <v>44573</v>
      </c>
      <c r="D19" s="4">
        <v>353</v>
      </c>
      <c r="E19" s="4" t="str">
        <f>VLOOKUP(A19,HOP!A:L,12,0)</f>
        <v>353.00</v>
      </c>
      <c r="F19" s="4" t="str">
        <f>VLOOKUP(A19,HOP!A:C,3,0)</f>
        <v>2384910</v>
      </c>
      <c r="G19" s="4">
        <f t="shared" si="0"/>
        <v>0</v>
      </c>
      <c r="H19" s="4" t="str">
        <f t="shared" si="1"/>
        <v>，2384910</v>
      </c>
      <c r="I19" s="4" t="str">
        <f>VLOOKUP(A19,HOP!A:T,20,0)</f>
        <v>直连</v>
      </c>
    </row>
    <row r="20" s="4" customFormat="1" spans="1:9">
      <c r="A20" s="4">
        <v>17159578215</v>
      </c>
      <c r="B20" s="5">
        <v>44572</v>
      </c>
      <c r="C20" s="5">
        <v>44573</v>
      </c>
      <c r="D20" s="4">
        <v>161</v>
      </c>
      <c r="E20" s="4" t="str">
        <f>VLOOKUP(A20,HOP!A:L,12,0)</f>
        <v>161.00</v>
      </c>
      <c r="F20" s="4" t="str">
        <f>VLOOKUP(A20,HOP!A:C,3,0)</f>
        <v>2384955</v>
      </c>
      <c r="G20" s="4">
        <f t="shared" si="0"/>
        <v>0</v>
      </c>
      <c r="H20" s="4" t="str">
        <f t="shared" si="1"/>
        <v>，2384955</v>
      </c>
      <c r="I20" s="4" t="str">
        <f>VLOOKUP(A20,HOP!A:T,20,0)</f>
        <v>直连</v>
      </c>
    </row>
    <row r="22" spans="4:4">
      <c r="D22" s="4">
        <f>SUM(D2:D21)</f>
        <v>5624</v>
      </c>
    </row>
    <row r="23" spans="4:4">
      <c r="D23" s="4" t="s">
        <v>87</v>
      </c>
    </row>
    <row r="26" spans="1:3">
      <c r="A26" s="4" t="s">
        <v>88</v>
      </c>
      <c r="C26" s="4">
        <v>980</v>
      </c>
    </row>
    <row r="27" spans="1:3">
      <c r="A27" s="4" t="s">
        <v>89</v>
      </c>
      <c r="C27" s="4">
        <v>4644</v>
      </c>
    </row>
    <row r="28" spans="1:3">
      <c r="A28" s="4" t="s">
        <v>90</v>
      </c>
      <c r="C28" s="4">
        <f>SUBTOTAL(9,C26:C27)</f>
        <v>5624</v>
      </c>
    </row>
  </sheetData>
  <autoFilter ref="A1:XFD23">
    <filterColumn colId="3">
      <filters blank="1">
        <filter val="250"/>
        <filter val="293"/>
        <filter val="353"/>
        <filter val="754"/>
        <filter val="195"/>
        <filter val="118"/>
        <filter val="119"/>
        <filter val="161"/>
        <filter val="5624"/>
        <filter val="171"/>
        <filter val="172"/>
        <filter val="376"/>
        <filter val="580"/>
        <filter val="980"/>
        <filter val="105"/>
        <filter val="188"/>
        <filter val="809"/>
        <filter val="562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17159578215</v>
      </c>
      <c r="B2" s="1" t="s">
        <v>108</v>
      </c>
      <c r="C2" s="1" t="s">
        <v>109</v>
      </c>
      <c r="D2" s="1" t="s">
        <v>110</v>
      </c>
      <c r="E2" s="1" t="s">
        <v>84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17159524212</v>
      </c>
      <c r="B3" s="1" t="s">
        <v>108</v>
      </c>
      <c r="C3" s="1" t="s">
        <v>122</v>
      </c>
      <c r="D3" s="1" t="s">
        <v>123</v>
      </c>
      <c r="E3" s="1" t="s">
        <v>83</v>
      </c>
      <c r="F3" s="1" t="s">
        <v>108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17158888247</v>
      </c>
      <c r="B4" s="1" t="s">
        <v>108</v>
      </c>
      <c r="C4" s="1" t="s">
        <v>126</v>
      </c>
      <c r="D4" s="1" t="s">
        <v>127</v>
      </c>
      <c r="E4" s="1" t="s">
        <v>80</v>
      </c>
      <c r="F4" s="1" t="s">
        <v>108</v>
      </c>
      <c r="G4" s="1" t="s">
        <v>111</v>
      </c>
      <c r="H4" s="1" t="s">
        <v>112</v>
      </c>
      <c r="I4" s="1" t="s">
        <v>128</v>
      </c>
      <c r="J4" s="1" t="s">
        <v>114</v>
      </c>
      <c r="K4" s="1" t="s">
        <v>128</v>
      </c>
      <c r="L4" s="1" t="s">
        <v>128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129</v>
      </c>
      <c r="R4" s="1" t="s">
        <v>119</v>
      </c>
      <c r="S4" s="1" t="s">
        <v>120</v>
      </c>
      <c r="T4" s="1" t="s">
        <v>121</v>
      </c>
    </row>
    <row r="5" s="1" customFormat="1" spans="1:20">
      <c r="A5" s="3">
        <v>17158518080</v>
      </c>
      <c r="B5" s="1" t="s">
        <v>108</v>
      </c>
      <c r="C5" s="1" t="s">
        <v>130</v>
      </c>
      <c r="D5" s="1" t="s">
        <v>131</v>
      </c>
      <c r="E5" s="1" t="s">
        <v>76</v>
      </c>
      <c r="F5" s="1" t="s">
        <v>108</v>
      </c>
      <c r="G5" s="1" t="s">
        <v>111</v>
      </c>
      <c r="H5" s="1" t="s">
        <v>112</v>
      </c>
      <c r="I5" s="1" t="s">
        <v>132</v>
      </c>
      <c r="J5" s="1" t="s">
        <v>114</v>
      </c>
      <c r="K5" s="1" t="s">
        <v>132</v>
      </c>
      <c r="L5" s="1" t="s">
        <v>132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133</v>
      </c>
      <c r="R5" s="1" t="s">
        <v>119</v>
      </c>
      <c r="S5" s="1" t="s">
        <v>120</v>
      </c>
      <c r="T5" s="1" t="s">
        <v>121</v>
      </c>
    </row>
    <row r="6" s="1" customFormat="1" spans="1:20">
      <c r="A6" s="3">
        <v>17157632028</v>
      </c>
      <c r="B6" s="1" t="s">
        <v>108</v>
      </c>
      <c r="C6" s="1" t="s">
        <v>134</v>
      </c>
      <c r="D6" s="1" t="s">
        <v>135</v>
      </c>
      <c r="E6" s="1" t="s">
        <v>73</v>
      </c>
      <c r="F6" s="1" t="s">
        <v>108</v>
      </c>
      <c r="G6" s="1" t="s">
        <v>111</v>
      </c>
      <c r="H6" s="1" t="s">
        <v>112</v>
      </c>
      <c r="I6" s="1" t="s">
        <v>136</v>
      </c>
      <c r="J6" s="1" t="s">
        <v>114</v>
      </c>
      <c r="K6" s="1" t="s">
        <v>136</v>
      </c>
      <c r="L6" s="1" t="s">
        <v>136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137</v>
      </c>
      <c r="R6" s="1" t="s">
        <v>119</v>
      </c>
      <c r="S6" s="1" t="s">
        <v>120</v>
      </c>
      <c r="T6" s="1" t="s">
        <v>121</v>
      </c>
    </row>
    <row r="7" s="1" customFormat="1" spans="1:20">
      <c r="A7" s="3">
        <v>17157256120</v>
      </c>
      <c r="B7" s="1" t="s">
        <v>108</v>
      </c>
      <c r="C7" s="1" t="s">
        <v>138</v>
      </c>
      <c r="D7" s="1" t="s">
        <v>139</v>
      </c>
      <c r="E7" s="1" t="s">
        <v>70</v>
      </c>
      <c r="F7" s="1" t="s">
        <v>108</v>
      </c>
      <c r="G7" s="1" t="s">
        <v>111</v>
      </c>
      <c r="H7" s="1" t="s">
        <v>112</v>
      </c>
      <c r="I7" s="1" t="s">
        <v>140</v>
      </c>
      <c r="J7" s="1" t="s">
        <v>114</v>
      </c>
      <c r="K7" s="1" t="s">
        <v>140</v>
      </c>
      <c r="L7" s="1" t="s">
        <v>140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141</v>
      </c>
      <c r="R7" s="1" t="s">
        <v>119</v>
      </c>
      <c r="S7" s="1" t="s">
        <v>120</v>
      </c>
      <c r="T7" s="1" t="s">
        <v>121</v>
      </c>
    </row>
    <row r="8" s="1" customFormat="1" spans="1:20">
      <c r="A8" s="3">
        <v>17154616686</v>
      </c>
      <c r="B8" s="1" t="s">
        <v>108</v>
      </c>
      <c r="C8" s="1" t="s">
        <v>142</v>
      </c>
      <c r="D8" s="1" t="s">
        <v>143</v>
      </c>
      <c r="E8" s="1" t="s">
        <v>144</v>
      </c>
      <c r="F8" s="1" t="s">
        <v>108</v>
      </c>
      <c r="G8" s="1" t="s">
        <v>111</v>
      </c>
      <c r="H8" s="1" t="s">
        <v>112</v>
      </c>
      <c r="I8" s="1" t="s">
        <v>145</v>
      </c>
      <c r="J8" s="1" t="s">
        <v>114</v>
      </c>
      <c r="K8" s="1" t="s">
        <v>145</v>
      </c>
      <c r="L8" s="1" t="s">
        <v>145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146</v>
      </c>
      <c r="R8" s="1" t="s">
        <v>119</v>
      </c>
      <c r="S8" s="1" t="s">
        <v>120</v>
      </c>
      <c r="T8" s="1" t="s">
        <v>121</v>
      </c>
    </row>
    <row r="9" s="1" customFormat="1" spans="1:20">
      <c r="A9" s="3">
        <v>17154611679</v>
      </c>
      <c r="B9" s="1" t="s">
        <v>108</v>
      </c>
      <c r="C9" s="1" t="s">
        <v>147</v>
      </c>
      <c r="D9" s="1" t="s">
        <v>148</v>
      </c>
      <c r="E9" s="1" t="s">
        <v>64</v>
      </c>
      <c r="F9" s="1" t="s">
        <v>108</v>
      </c>
      <c r="G9" s="1" t="s">
        <v>111</v>
      </c>
      <c r="H9" s="1" t="s">
        <v>112</v>
      </c>
      <c r="I9" s="1" t="s">
        <v>149</v>
      </c>
      <c r="J9" s="1" t="s">
        <v>114</v>
      </c>
      <c r="K9" s="1" t="s">
        <v>149</v>
      </c>
      <c r="L9" s="1" t="s">
        <v>149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150</v>
      </c>
      <c r="R9" s="1" t="s">
        <v>119</v>
      </c>
      <c r="S9" s="1" t="s">
        <v>120</v>
      </c>
      <c r="T9" s="1" t="s">
        <v>121</v>
      </c>
    </row>
    <row r="10" s="1" customFormat="1" spans="1:20">
      <c r="A10" s="3">
        <v>17154591500</v>
      </c>
      <c r="B10" s="1" t="s">
        <v>108</v>
      </c>
      <c r="C10" s="1" t="s">
        <v>151</v>
      </c>
      <c r="D10" s="1" t="s">
        <v>152</v>
      </c>
      <c r="E10" s="1" t="s">
        <v>60</v>
      </c>
      <c r="F10" s="1" t="s">
        <v>108</v>
      </c>
      <c r="G10" s="1" t="s">
        <v>111</v>
      </c>
      <c r="H10" s="1" t="s">
        <v>112</v>
      </c>
      <c r="I10" s="1" t="s">
        <v>153</v>
      </c>
      <c r="J10" s="1" t="s">
        <v>114</v>
      </c>
      <c r="K10" s="1" t="s">
        <v>153</v>
      </c>
      <c r="L10" s="1" t="s">
        <v>153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154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17151736796</v>
      </c>
      <c r="B11" s="1" t="s">
        <v>155</v>
      </c>
      <c r="C11" s="1" t="s">
        <v>156</v>
      </c>
      <c r="D11" s="1" t="s">
        <v>157</v>
      </c>
      <c r="E11" s="1" t="s">
        <v>57</v>
      </c>
      <c r="F11" s="1" t="s">
        <v>108</v>
      </c>
      <c r="G11" s="1" t="s">
        <v>111</v>
      </c>
      <c r="H11" s="1" t="s">
        <v>112</v>
      </c>
      <c r="I11" s="1" t="s">
        <v>158</v>
      </c>
      <c r="J11" s="1" t="s">
        <v>114</v>
      </c>
      <c r="K11" s="1" t="s">
        <v>158</v>
      </c>
      <c r="L11" s="1" t="s">
        <v>158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159</v>
      </c>
      <c r="R11" s="1" t="s">
        <v>119</v>
      </c>
      <c r="S11" s="1" t="s">
        <v>120</v>
      </c>
      <c r="T11" s="1" t="s">
        <v>121</v>
      </c>
    </row>
    <row r="12" s="1" customFormat="1" spans="1:20">
      <c r="A12" s="3">
        <v>17146677423</v>
      </c>
      <c r="B12" s="1" t="s">
        <v>160</v>
      </c>
      <c r="C12" s="1" t="s">
        <v>161</v>
      </c>
      <c r="D12" s="1" t="s">
        <v>139</v>
      </c>
      <c r="E12" s="1" t="s">
        <v>51</v>
      </c>
      <c r="F12" s="1" t="s">
        <v>155</v>
      </c>
      <c r="G12" s="1" t="s">
        <v>111</v>
      </c>
      <c r="H12" s="1" t="s">
        <v>112</v>
      </c>
      <c r="I12" s="1" t="s">
        <v>162</v>
      </c>
      <c r="J12" s="1" t="s">
        <v>114</v>
      </c>
      <c r="K12" s="1" t="s">
        <v>162</v>
      </c>
      <c r="L12" s="1" t="s">
        <v>162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163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17133748851</v>
      </c>
      <c r="B13" s="1" t="s">
        <v>164</v>
      </c>
      <c r="C13" s="1" t="s">
        <v>165</v>
      </c>
      <c r="D13" s="1" t="s">
        <v>166</v>
      </c>
      <c r="E13" s="1" t="s">
        <v>48</v>
      </c>
      <c r="F13" s="1" t="s">
        <v>164</v>
      </c>
      <c r="G13" s="1" t="s">
        <v>111</v>
      </c>
      <c r="H13" s="1" t="s">
        <v>112</v>
      </c>
      <c r="I13" s="1" t="s">
        <v>167</v>
      </c>
      <c r="J13" s="1" t="s">
        <v>114</v>
      </c>
      <c r="K13" s="1" t="s">
        <v>167</v>
      </c>
      <c r="L13" s="1" t="s">
        <v>167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168</v>
      </c>
      <c r="R13" s="1" t="s">
        <v>119</v>
      </c>
      <c r="S13" s="1" t="s">
        <v>120</v>
      </c>
      <c r="T13" s="1" t="s">
        <v>121</v>
      </c>
    </row>
    <row r="14" s="1" customFormat="1" spans="1:20">
      <c r="A14" s="3">
        <v>17131566393</v>
      </c>
      <c r="B14" s="1" t="s">
        <v>164</v>
      </c>
      <c r="C14" s="1" t="s">
        <v>169</v>
      </c>
      <c r="D14" s="1" t="s">
        <v>170</v>
      </c>
      <c r="E14" s="1" t="s">
        <v>44</v>
      </c>
      <c r="F14" s="1" t="s">
        <v>155</v>
      </c>
      <c r="G14" s="1" t="s">
        <v>111</v>
      </c>
      <c r="H14" s="1" t="s">
        <v>112</v>
      </c>
      <c r="I14" s="1" t="s">
        <v>171</v>
      </c>
      <c r="J14" s="1" t="s">
        <v>114</v>
      </c>
      <c r="K14" s="1" t="s">
        <v>171</v>
      </c>
      <c r="L14" s="1" t="s">
        <v>171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172</v>
      </c>
      <c r="R14" s="1" t="s">
        <v>119</v>
      </c>
      <c r="S14" s="1" t="s">
        <v>120</v>
      </c>
      <c r="T14" s="1" t="s">
        <v>121</v>
      </c>
    </row>
    <row r="15" s="1" customFormat="1" spans="1:20">
      <c r="A15" s="3">
        <v>17127129920</v>
      </c>
      <c r="B15" s="1" t="s">
        <v>173</v>
      </c>
      <c r="C15" s="1" t="s">
        <v>174</v>
      </c>
      <c r="D15" s="1" t="s">
        <v>110</v>
      </c>
      <c r="E15" s="1" t="s">
        <v>40</v>
      </c>
      <c r="F15" s="1" t="s">
        <v>108</v>
      </c>
      <c r="G15" s="1" t="s">
        <v>111</v>
      </c>
      <c r="H15" s="1" t="s">
        <v>112</v>
      </c>
      <c r="I15" s="1" t="s">
        <v>175</v>
      </c>
      <c r="J15" s="1" t="s">
        <v>114</v>
      </c>
      <c r="K15" s="1" t="s">
        <v>175</v>
      </c>
      <c r="L15" s="1" t="s">
        <v>175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176</v>
      </c>
      <c r="R15" s="1" t="s">
        <v>119</v>
      </c>
      <c r="S15" s="1" t="s">
        <v>120</v>
      </c>
      <c r="T15" s="1" t="s">
        <v>121</v>
      </c>
    </row>
    <row r="16" s="1" customFormat="1" spans="1:20">
      <c r="A16" s="3">
        <v>17127053570</v>
      </c>
      <c r="B16" s="1" t="s">
        <v>173</v>
      </c>
      <c r="C16" s="1" t="s">
        <v>177</v>
      </c>
      <c r="D16" s="1" t="s">
        <v>178</v>
      </c>
      <c r="E16" s="1" t="s">
        <v>37</v>
      </c>
      <c r="F16" s="1" t="s">
        <v>155</v>
      </c>
      <c r="G16" s="1" t="s">
        <v>111</v>
      </c>
      <c r="H16" s="1" t="s">
        <v>112</v>
      </c>
      <c r="I16" s="1" t="s">
        <v>179</v>
      </c>
      <c r="J16" s="1" t="s">
        <v>114</v>
      </c>
      <c r="K16" s="1" t="s">
        <v>179</v>
      </c>
      <c r="L16" s="1" t="s">
        <v>179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180</v>
      </c>
      <c r="R16" s="1" t="s">
        <v>119</v>
      </c>
      <c r="S16" s="1" t="s">
        <v>120</v>
      </c>
      <c r="T16" s="1" t="s">
        <v>181</v>
      </c>
    </row>
    <row r="17" s="1" customFormat="1" spans="1:20">
      <c r="A17" s="3">
        <v>17124343819</v>
      </c>
      <c r="B17" s="1" t="s">
        <v>182</v>
      </c>
      <c r="C17" s="1" t="s">
        <v>183</v>
      </c>
      <c r="D17" s="1" t="s">
        <v>184</v>
      </c>
      <c r="E17" s="1" t="s">
        <v>30</v>
      </c>
      <c r="F17" s="1" t="s">
        <v>155</v>
      </c>
      <c r="G17" s="1" t="s">
        <v>111</v>
      </c>
      <c r="H17" s="1" t="s">
        <v>112</v>
      </c>
      <c r="I17" s="1" t="s">
        <v>185</v>
      </c>
      <c r="J17" s="1" t="s">
        <v>114</v>
      </c>
      <c r="K17" s="1" t="s">
        <v>185</v>
      </c>
      <c r="L17" s="1" t="s">
        <v>185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186</v>
      </c>
      <c r="R17" s="1" t="s">
        <v>119</v>
      </c>
      <c r="S17" s="1" t="s">
        <v>120</v>
      </c>
      <c r="T17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2022-01-27T02:00:16Z</dcterms:created>
  <dcterms:modified xsi:type="dcterms:W3CDTF">2022-01-27T02:08:21Z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30E494FBEFD24002952672F9901D0D73</vt:lpwstr>
  </property>
  <property fmtid="{D5CDD505-2E9C-101B-9397-08002B2CF9AE}" pid="3" name="KSOProductBuildVer">
    <vt:lpwstr>2052-11.1.0.11294</vt:lpwstr>
  </property>
</Properties>
</file>