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对账!$A$1:$AF$38</definedName>
  </definedNames>
  <calcPr calcId="144525"/>
</workbook>
</file>

<file path=xl/sharedStrings.xml><?xml version="1.0" encoding="utf-8"?>
<sst xmlns="http://schemas.openxmlformats.org/spreadsheetml/2006/main" count="2061" uniqueCount="499">
  <si>
    <t>去哪儿网酒店预付对账单</t>
  </si>
  <si>
    <t>供应商名称：</t>
  </si>
  <si>
    <t>汇趣住</t>
  </si>
  <si>
    <t>结算周期：</t>
  </si>
  <si>
    <t>2022-01-26至2022-01-27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</si>
  <si>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</si>
  <si>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</si>
  <si>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</si>
  <si>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</si>
  <si>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</si>
  <si>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</si>
  <si>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</si>
  <si>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</si>
  <si>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</si>
  <si>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</si>
  <si>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</si>
  <si>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</si>
  <si>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</si>
  <si>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</si>
  <si>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</si>
  <si>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¥22,650.00</t>
  </si>
  <si>
    <t>¥2,990.00</t>
  </si>
  <si>
    <t>-¥25.00</t>
  </si>
  <si>
    <t>¥19,635.00</t>
  </si>
  <si>
    <t>分类信息</t>
  </si>
  <si>
    <t>业务类型</t>
  </si>
  <si>
    <t>酒店预付（点击查看明细）</t>
  </si>
  <si>
    <t>¥19,660.00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</si>
  <si>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</si>
  <si>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</si>
  <si>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</si>
  <si>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</si>
  <si>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</si>
  <si>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</si>
  <si>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</si>
  <si>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</si>
  <si>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</si>
  <si>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</si>
  <si>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</si>
  <si>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</si>
  <si>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</si>
  <si>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</si>
  <si>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</si>
  <si>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</si>
  <si>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</si>
  <si>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</si>
  <si>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</si>
  <si>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</si>
  <si>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</si>
  <si>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</si>
  <si>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</si>
  <si>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</si>
  <si>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</si>
  <si>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</si>
  <si>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</si>
  <si>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</si>
  <si>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</si>
  <si>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</si>
  <si>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</si>
  <si>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</si>
  <si>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</si>
  <si>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</si>
  <si>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</si>
  <si>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</si>
  <si>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</si>
  <si>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</si>
  <si>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</si>
  <si>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</si>
  <si>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</si>
  <si>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</si>
  <si>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</si>
  <si>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</si>
  <si>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102887316548</t>
  </si>
  <si>
    <t>酒店预付</t>
  </si>
  <si>
    <t>否</t>
  </si>
  <si>
    <t>普通</t>
  </si>
  <si>
    <t>318074677</t>
  </si>
  <si>
    <t>威远四海商务宾馆</t>
  </si>
  <si>
    <t>1639468</t>
  </si>
  <si>
    <t>徐家利</t>
  </si>
  <si>
    <t>2022-01-24</t>
  </si>
  <si>
    <t>2022-01-27</t>
  </si>
  <si>
    <t>¥426.00</t>
  </si>
  <si>
    <t>¥57.00</t>
  </si>
  <si>
    <t>¥369.00</t>
  </si>
  <si>
    <t>豪华标准间</t>
  </si>
  <si>
    <t>WEBSITE</t>
  </si>
  <si>
    <t>102887725381</t>
  </si>
  <si>
    <t>312494929</t>
  </si>
  <si>
    <t>郴州金皇酒店</t>
  </si>
  <si>
    <t>钟春陶</t>
  </si>
  <si>
    <t>2022-01-25</t>
  </si>
  <si>
    <t>¥800.00</t>
  </si>
  <si>
    <t>¥106.00</t>
  </si>
  <si>
    <t>¥694.00</t>
  </si>
  <si>
    <t>高级大床房</t>
  </si>
  <si>
    <t>102888609803</t>
  </si>
  <si>
    <t>386286735</t>
  </si>
  <si>
    <t>漫心大理古城酒店</t>
  </si>
  <si>
    <t>胡晓露|肖莉</t>
  </si>
  <si>
    <t>¥1,588.00</t>
  </si>
  <si>
    <t>¥220.00</t>
  </si>
  <si>
    <t>¥1,368.00</t>
  </si>
  <si>
    <t>雅致标准房</t>
  </si>
  <si>
    <t>102889118854</t>
  </si>
  <si>
    <t>381727473</t>
  </si>
  <si>
    <t>南京世茂滨江希尔顿酒店</t>
  </si>
  <si>
    <t>张智宇</t>
  </si>
  <si>
    <t>2022-01-26</t>
  </si>
  <si>
    <t>¥662.00</t>
  </si>
  <si>
    <t>¥87.00</t>
  </si>
  <si>
    <t>¥575.00</t>
  </si>
  <si>
    <t>江景双床房</t>
  </si>
  <si>
    <t>102889182335</t>
  </si>
  <si>
    <t>351537803</t>
  </si>
  <si>
    <t>厦门天鹅大酒店</t>
  </si>
  <si>
    <t>石世锋</t>
  </si>
  <si>
    <t>¥393.00</t>
  </si>
  <si>
    <t>¥52.00</t>
  </si>
  <si>
    <t>¥341.00</t>
  </si>
  <si>
    <t>商务双床房</t>
  </si>
  <si>
    <t>102889289496</t>
  </si>
  <si>
    <t>381796476</t>
  </si>
  <si>
    <t>福州新紫阳大酒店</t>
  </si>
  <si>
    <t>林勇</t>
  </si>
  <si>
    <t>¥328.00</t>
  </si>
  <si>
    <t>¥43.00</t>
  </si>
  <si>
    <t>¥285.00</t>
  </si>
  <si>
    <t>豪华大床房</t>
  </si>
  <si>
    <t>102889407740</t>
  </si>
  <si>
    <t>381764700</t>
  </si>
  <si>
    <t>廊坊富力万达嘉华酒店</t>
  </si>
  <si>
    <t>王赟</t>
  </si>
  <si>
    <t>¥509.00</t>
  </si>
  <si>
    <t>¥67.00</t>
  </si>
  <si>
    <t>¥442.00</t>
  </si>
  <si>
    <t>豪华双床房</t>
  </si>
  <si>
    <t>102889698581</t>
  </si>
  <si>
    <t>381709497</t>
  </si>
  <si>
    <t>运城书香酒店</t>
  </si>
  <si>
    <t>薛良</t>
  </si>
  <si>
    <t>¥134.00</t>
  </si>
  <si>
    <t>¥18.00</t>
  </si>
  <si>
    <t>¥116.00</t>
  </si>
  <si>
    <t>精品大床房</t>
  </si>
  <si>
    <t>102889716273</t>
  </si>
  <si>
    <t>381821175</t>
  </si>
  <si>
    <t>凤阳国际大酒店</t>
  </si>
  <si>
    <t>付源</t>
  </si>
  <si>
    <t>¥291.00</t>
  </si>
  <si>
    <t>¥38.00</t>
  </si>
  <si>
    <t>¥253.00</t>
  </si>
  <si>
    <t>102889768220</t>
  </si>
  <si>
    <t>381713442</t>
  </si>
  <si>
    <t>南京卓美亚酒店</t>
  </si>
  <si>
    <t>李届悦</t>
  </si>
  <si>
    <t>¥994.00</t>
  </si>
  <si>
    <t>¥130.00</t>
  </si>
  <si>
    <t>¥864.00</t>
  </si>
  <si>
    <t>豪华江景大床客房</t>
  </si>
  <si>
    <t>102889840424</t>
  </si>
  <si>
    <t>沈玥</t>
  </si>
  <si>
    <t>102889853451</t>
  </si>
  <si>
    <t>351531560</t>
  </si>
  <si>
    <t>杭州西溪宾馆</t>
  </si>
  <si>
    <t>孙建东</t>
  </si>
  <si>
    <t>¥972.00</t>
  </si>
  <si>
    <t>¥127.00</t>
  </si>
  <si>
    <t>¥845.00</t>
  </si>
  <si>
    <t>西溪景观双床房</t>
  </si>
  <si>
    <t>102889870228</t>
  </si>
  <si>
    <t>381819360</t>
  </si>
  <si>
    <t>三亚鸿洲埃德瑞度假酒店</t>
  </si>
  <si>
    <t>王银莉</t>
  </si>
  <si>
    <t>¥811.00</t>
  </si>
  <si>
    <t>¥705.00</t>
  </si>
  <si>
    <t>臻品海景大床套房</t>
  </si>
  <si>
    <t>102889870592</t>
  </si>
  <si>
    <t>380361130</t>
  </si>
  <si>
    <t>城市便捷酒店(武汉园林路地铁站店)</t>
  </si>
  <si>
    <t>叶智</t>
  </si>
  <si>
    <t>¥228.00</t>
  </si>
  <si>
    <t>¥30.00</t>
  </si>
  <si>
    <t>¥198.00</t>
  </si>
  <si>
    <t>102889930658</t>
  </si>
  <si>
    <t>381716700</t>
  </si>
  <si>
    <t>城市便捷酒店(随州烈山大道店)</t>
  </si>
  <si>
    <t>景绮文</t>
  </si>
  <si>
    <t>¥174.00</t>
  </si>
  <si>
    <t>¥23.00</t>
  </si>
  <si>
    <t>¥151.00</t>
  </si>
  <si>
    <t>特惠大床房</t>
  </si>
  <si>
    <t>102873404634</t>
  </si>
  <si>
    <t>381716574</t>
  </si>
  <si>
    <t>城市便捷酒店(耒阳五一路新华店)</t>
  </si>
  <si>
    <t>黄寻县</t>
  </si>
  <si>
    <t>2022-01-10</t>
  </si>
  <si>
    <t>¥561.00</t>
  </si>
  <si>
    <t>¥75.00</t>
  </si>
  <si>
    <t>¥486.00</t>
  </si>
  <si>
    <t>标准大床房</t>
  </si>
  <si>
    <t>102884494283</t>
  </si>
  <si>
    <t>311488489</t>
  </si>
  <si>
    <t>如家·neo(上海南京路步行街黄河路店)</t>
  </si>
  <si>
    <t>张鎔镳</t>
  </si>
  <si>
    <t>2022-01-21</t>
  </si>
  <si>
    <t>2022-01-22</t>
  </si>
  <si>
    <t>¥940.00</t>
  </si>
  <si>
    <t>¥125.00</t>
  </si>
  <si>
    <t>¥815.00</t>
  </si>
  <si>
    <t>大床房A</t>
  </si>
  <si>
    <t>102886055560</t>
  </si>
  <si>
    <t>刘静</t>
  </si>
  <si>
    <t>2022-01-23</t>
  </si>
  <si>
    <t>102886886017</t>
  </si>
  <si>
    <t>321713629</t>
  </si>
  <si>
    <t>廷泊酒店(耒阳中星时代广场店)</t>
  </si>
  <si>
    <t>邓强安</t>
  </si>
  <si>
    <t>¥352.00</t>
  </si>
  <si>
    <t>¥46.00</t>
  </si>
  <si>
    <t>¥306.00</t>
  </si>
  <si>
    <t>尊享典居双床房</t>
  </si>
  <si>
    <t>102887274360</t>
  </si>
  <si>
    <t>赵向新</t>
  </si>
  <si>
    <t>西溪景观大床房</t>
  </si>
  <si>
    <t>102888337161</t>
  </si>
  <si>
    <t>383602524</t>
  </si>
  <si>
    <t>南昌凯美开元名都大酒店</t>
  </si>
  <si>
    <t>彭磊</t>
  </si>
  <si>
    <t>¥586.00</t>
  </si>
  <si>
    <t>¥77.00</t>
  </si>
  <si>
    <t>豪华湖景大床房</t>
  </si>
  <si>
    <t>102888871652</t>
  </si>
  <si>
    <t>316594375</t>
  </si>
  <si>
    <t>陵水香水湾阿尔卡迪亚度假酒店</t>
  </si>
  <si>
    <t>杨丽华|毛可心|杨晓燕</t>
  </si>
  <si>
    <t>¥1,869.00</t>
  </si>
  <si>
    <t>¥246.00</t>
  </si>
  <si>
    <t>¥1,623.00</t>
  </si>
  <si>
    <t>豪华园景房</t>
  </si>
  <si>
    <t>102889008855</t>
  </si>
  <si>
    <t>381717789</t>
  </si>
  <si>
    <t>抚仙湖希尔顿酒店</t>
  </si>
  <si>
    <t>王丽丽</t>
  </si>
  <si>
    <t>¥686.00</t>
  </si>
  <si>
    <t>¥90.00</t>
  </si>
  <si>
    <t>¥596.00</t>
  </si>
  <si>
    <t>特大床房带阳台</t>
  </si>
  <si>
    <t>102889018645</t>
  </si>
  <si>
    <t>351536624</t>
  </si>
  <si>
    <t>重庆解放碑凯悦酒店</t>
  </si>
  <si>
    <t>胡强旺|陈开勇</t>
  </si>
  <si>
    <t>¥1,426.00</t>
  </si>
  <si>
    <t>¥186.00</t>
  </si>
  <si>
    <t>¥1,240.00</t>
  </si>
  <si>
    <t>双床房</t>
  </si>
  <si>
    <t>102889241714</t>
  </si>
  <si>
    <t>381729096</t>
  </si>
  <si>
    <t>成都协信中心希尔顿酒店</t>
  </si>
  <si>
    <t>杨琦</t>
  </si>
  <si>
    <t>¥750.00</t>
  </si>
  <si>
    <t>¥98.00</t>
  </si>
  <si>
    <t>¥652.00</t>
  </si>
  <si>
    <t>希尔顿大床房</t>
  </si>
  <si>
    <t>102889314140</t>
  </si>
  <si>
    <t>381801384</t>
  </si>
  <si>
    <t>夹江威尼酒店</t>
  </si>
  <si>
    <t>徐英文</t>
  </si>
  <si>
    <t>¥337.00</t>
  </si>
  <si>
    <t>¥44.00</t>
  </si>
  <si>
    <t>¥293.00</t>
  </si>
  <si>
    <t>行政套房</t>
  </si>
  <si>
    <t>102889376096</t>
  </si>
  <si>
    <t>381670195</t>
  </si>
  <si>
    <t>广州康莱德酒店</t>
  </si>
  <si>
    <t>刘志斌</t>
  </si>
  <si>
    <t>¥1,309.00</t>
  </si>
  <si>
    <t>¥171.00</t>
  </si>
  <si>
    <t>¥1,138.00</t>
  </si>
  <si>
    <t>全景江景大床房</t>
  </si>
  <si>
    <t>102889552878</t>
  </si>
  <si>
    <t>318723205</t>
  </si>
  <si>
    <t>廷泊酒店(洞口店)</t>
  </si>
  <si>
    <t>陈巧霞</t>
  </si>
  <si>
    <t>¥309.00</t>
  </si>
  <si>
    <t>¥41.00</t>
  </si>
  <si>
    <t>¥268.00</t>
  </si>
  <si>
    <t>雅悦礼居大床房</t>
  </si>
  <si>
    <t>102889560126</t>
  </si>
  <si>
    <t>381713226</t>
  </si>
  <si>
    <t>埃菲尔国际酒店(成都红牌楼地铁站店)</t>
  </si>
  <si>
    <t>杨阳</t>
  </si>
  <si>
    <t>¥29.00</t>
  </si>
  <si>
    <t>¥191.00</t>
  </si>
  <si>
    <t>巴黎行政大床房</t>
  </si>
  <si>
    <t>102889595415</t>
  </si>
  <si>
    <t>381794796</t>
  </si>
  <si>
    <t>福州海瀛湾佰翔度假酒店</t>
  </si>
  <si>
    <t>陈树</t>
  </si>
  <si>
    <t>¥774.00</t>
  </si>
  <si>
    <t>¥101.00</t>
  </si>
  <si>
    <t>¥673.00</t>
  </si>
  <si>
    <t>海景双床房</t>
  </si>
  <si>
    <t>102889738722</t>
  </si>
  <si>
    <t>381670096</t>
  </si>
  <si>
    <t>重庆隆鑫玫瑰酒店</t>
  </si>
  <si>
    <t>李万波</t>
  </si>
  <si>
    <t>景观标间</t>
  </si>
  <si>
    <t>102889793477</t>
  </si>
  <si>
    <t>413517046</t>
  </si>
  <si>
    <t>椰子丽致酒店(西双版纳万达店)</t>
  </si>
  <si>
    <t>刘杰</t>
  </si>
  <si>
    <t>¥170.00</t>
  </si>
  <si>
    <t>¥147.00</t>
  </si>
  <si>
    <t>丽致观景大床房</t>
  </si>
  <si>
    <t>102889823353</t>
  </si>
  <si>
    <t>381816804</t>
  </si>
  <si>
    <t>廷泊酒店(醴陵世纪广场店)</t>
  </si>
  <si>
    <t>李伟|王禹文</t>
  </si>
  <si>
    <t>¥616.00</t>
  </si>
  <si>
    <t>¥82.00</t>
  </si>
  <si>
    <t>¥534.00</t>
  </si>
  <si>
    <t>雅悦礼居D</t>
  </si>
  <si>
    <t>102889874855</t>
  </si>
  <si>
    <t>381796125</t>
  </si>
  <si>
    <t>福清国惠大酒店</t>
  </si>
  <si>
    <t>陈闽锋</t>
  </si>
  <si>
    <t>¥405.00</t>
  </si>
  <si>
    <t>¥53.00</t>
  </si>
  <si>
    <t>高级双床房</t>
  </si>
  <si>
    <t>102889878695</t>
  </si>
  <si>
    <t>381793989</t>
  </si>
  <si>
    <t>贵阳华美达安可酒店</t>
  </si>
  <si>
    <t>李进川</t>
  </si>
  <si>
    <t>¥232.00</t>
  </si>
  <si>
    <t>¥31.00</t>
  </si>
  <si>
    <t>¥201.00</t>
  </si>
  <si>
    <t>102889881240</t>
  </si>
  <si>
    <t>321731587</t>
  </si>
  <si>
    <t>青岛宝龙艺筑酒店</t>
  </si>
  <si>
    <t>吴向群</t>
  </si>
  <si>
    <t>¥180.00</t>
  </si>
  <si>
    <t>¥24.00</t>
  </si>
  <si>
    <t>¥156.00</t>
  </si>
  <si>
    <t>标准大床商务房B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</si>
  <si>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</si>
  <si>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</si>
  <si>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</si>
  <si>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</si>
  <si>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</si>
  <si>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</si>
  <si>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</si>
  <si>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</si>
  <si>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</si>
  <si>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NIMH20220121211254884216RX0</t>
  </si>
  <si>
    <t>102884879361</t>
  </si>
  <si>
    <t>赔付-房费追回</t>
  </si>
  <si>
    <t>--</t>
  </si>
  <si>
    <t>用户进线表示订单早餐无法提供，核实代理属实，两份一共25元，故线下退用户早餐费，用户认可#追赔系统-预付扣款直连#</t>
  </si>
  <si>
    <t>返现日期</t>
  </si>
  <si>
    <t>，</t>
  </si>
  <si>
    <r>
      <t>102889698581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116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</si>
  <si>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25</t>
    </r>
    <r>
      <rPr>
        <sz val="10"/>
        <rFont val="宋体"/>
        <charset val="134"/>
      </rPr>
      <t>元</t>
    </r>
  </si>
  <si>
    <t>A220128112424481</t>
  </si>
  <si>
    <t>A220128112449481</t>
  </si>
  <si>
    <t>A2201281126594205</t>
  </si>
  <si>
    <r>
      <t>总计：</t>
    </r>
    <r>
      <rPr>
        <sz val="10"/>
        <rFont val="Arial"/>
        <charset val="134"/>
      </rPr>
      <t>19635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</si>
  <si>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</si>
  <si>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</si>
  <si>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</si>
  <si>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</si>
  <si>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</si>
  <si>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</si>
  <si>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</si>
  <si>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</si>
  <si>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</si>
  <si>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</si>
  <si>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</si>
  <si>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</si>
  <si>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</si>
  <si>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</si>
  <si>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</si>
  <si>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</si>
  <si>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2409604</t>
  </si>
  <si>
    <t>151.00</t>
  </si>
  <si>
    <t>RMB</t>
  </si>
  <si>
    <t>0</t>
  </si>
  <si>
    <t>0.00</t>
  </si>
  <si>
    <t>汇趣住国内直连</t>
  </si>
  <si>
    <t>2022-01-26 22:54:24</t>
  </si>
  <si>
    <t>直连</t>
  </si>
  <si>
    <t>2409600</t>
  </si>
  <si>
    <t>293.00</t>
  </si>
  <si>
    <t>2022-01-26 22:51:37</t>
  </si>
  <si>
    <t>2409587</t>
  </si>
  <si>
    <t>575.00</t>
  </si>
  <si>
    <t>2022-01-26 22:31:56</t>
  </si>
  <si>
    <t>2409579</t>
  </si>
  <si>
    <t>147.00</t>
  </si>
  <si>
    <t>2022-01-26 22:16:02</t>
  </si>
  <si>
    <t>2409578</t>
  </si>
  <si>
    <t>652.00</t>
  </si>
  <si>
    <t>2022-01-26 22:18:56</t>
  </si>
  <si>
    <t>2409551</t>
  </si>
  <si>
    <t>城市便捷酒店(武汉园林路店)</t>
  </si>
  <si>
    <t>198.00</t>
  </si>
  <si>
    <t>2022-01-26 21:17:48</t>
  </si>
  <si>
    <t>2409549</t>
  </si>
  <si>
    <t>191.00</t>
  </si>
  <si>
    <t>2022-01-26 21:14:28</t>
  </si>
  <si>
    <t>2409510</t>
  </si>
  <si>
    <t>845.00</t>
  </si>
  <si>
    <t>2022-01-26 20:04:53</t>
  </si>
  <si>
    <t>2409494</t>
  </si>
  <si>
    <t>442.00</t>
  </si>
  <si>
    <t>2022-01-26 19:17:07</t>
  </si>
  <si>
    <t>2409493</t>
  </si>
  <si>
    <t>2022-01-26 19:11:40</t>
  </si>
  <si>
    <t>2409490</t>
  </si>
  <si>
    <t>胡强旺,陈开勇</t>
  </si>
  <si>
    <t>1240.00</t>
  </si>
  <si>
    <t>2022-01-26 19:01:48</t>
  </si>
  <si>
    <t>2409478</t>
  </si>
  <si>
    <t>2022-01-26 18:21:28</t>
  </si>
  <si>
    <t>2409460</t>
  </si>
  <si>
    <t>李伟,王禹文</t>
  </si>
  <si>
    <t>534.00</t>
  </si>
  <si>
    <t>2022-01-26 17:50:54</t>
  </si>
  <si>
    <t>2409457</t>
  </si>
  <si>
    <t>201.00</t>
  </si>
  <si>
    <t>2022-01-26 17:41:18</t>
  </si>
  <si>
    <t>2409452</t>
  </si>
  <si>
    <t>253.00</t>
  </si>
  <si>
    <t>2022-01-26 17:29:20</t>
  </si>
  <si>
    <t>2409429</t>
  </si>
  <si>
    <t>156.00</t>
  </si>
  <si>
    <t>2022-01-26 16:52:20</t>
  </si>
  <si>
    <t>2409423</t>
  </si>
  <si>
    <t>三亚鸿洲埃德瑞酒店</t>
  </si>
  <si>
    <t>705.00</t>
  </si>
  <si>
    <t>2022-01-26 16:29:55</t>
  </si>
  <si>
    <t>2409422</t>
  </si>
  <si>
    <t>596.00</t>
  </si>
  <si>
    <t>2022-01-26 16:29:18</t>
  </si>
  <si>
    <t>2409380</t>
  </si>
  <si>
    <t>341.00</t>
  </si>
  <si>
    <t>2022-01-26 14:43:54</t>
  </si>
  <si>
    <t>2409327</t>
  </si>
  <si>
    <t>352.00</t>
  </si>
  <si>
    <t>2022-01-26 12:52:26</t>
  </si>
  <si>
    <t>2409242</t>
  </si>
  <si>
    <t>268.00</t>
  </si>
  <si>
    <t>2022-01-26 09:51:47</t>
  </si>
  <si>
    <t>2409238</t>
  </si>
  <si>
    <t>1138.00</t>
  </si>
  <si>
    <t>2022-01-26 09:43:28</t>
  </si>
  <si>
    <t>2409211</t>
  </si>
  <si>
    <t>673.00</t>
  </si>
  <si>
    <t>2022-01-26 08:14:48</t>
  </si>
  <si>
    <t>2409208</t>
  </si>
  <si>
    <t>864.00</t>
  </si>
  <si>
    <t>2022-01-26 08:00:04</t>
  </si>
  <si>
    <t>2409158</t>
  </si>
  <si>
    <t>285.00</t>
  </si>
  <si>
    <t>2022-01-26 02:27:04</t>
  </si>
  <si>
    <t>2409033</t>
  </si>
  <si>
    <t>杨丽华,毛可心,杨晓燕</t>
  </si>
  <si>
    <t>1623.00</t>
  </si>
  <si>
    <t>2022-01-25 21:39:18</t>
  </si>
  <si>
    <t>2408916</t>
  </si>
  <si>
    <t>509.00</t>
  </si>
  <si>
    <t>2022-01-25 19:03:40</t>
  </si>
  <si>
    <t>2408624</t>
  </si>
  <si>
    <t>胡晓露,肖莉</t>
  </si>
  <si>
    <t>1368.00</t>
  </si>
  <si>
    <t>2022-01-25 11:56:52</t>
  </si>
  <si>
    <t>直采</t>
  </si>
  <si>
    <t>2408112</t>
  </si>
  <si>
    <t>2022-01-25 09:04:48</t>
  </si>
  <si>
    <t>2407880</t>
  </si>
  <si>
    <t>694.00</t>
  </si>
  <si>
    <t>2022-01-24 14:18:32</t>
  </si>
  <si>
    <t>2407683</t>
  </si>
  <si>
    <t>四海商务宾馆</t>
  </si>
  <si>
    <t>369.00</t>
  </si>
  <si>
    <t>2022-01-24 11:41:16</t>
  </si>
  <si>
    <t>2407284</t>
  </si>
  <si>
    <t>306.00</t>
  </si>
  <si>
    <t>2022-01-23 17:06:22</t>
  </si>
  <si>
    <t>2406968</t>
  </si>
  <si>
    <t>2022-01-23 11:15:52</t>
  </si>
  <si>
    <t>2403763</t>
  </si>
  <si>
    <t>如家酒店(上海南京路步行街黄河路店)</t>
  </si>
  <si>
    <t>815.00</t>
  </si>
  <si>
    <t>2022-01-21 01:02:04</t>
  </si>
  <si>
    <t>2382686</t>
  </si>
  <si>
    <t>城市便捷耒阳五一路新华店</t>
  </si>
  <si>
    <t>486.00</t>
  </si>
  <si>
    <t>2022-01-10 22:18:10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</si>
</sst>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9" fillId="9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9" borderId="17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33" fillId="18" borderId="16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C26" sqref="C2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36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36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2</v>
      </c>
      <c r="N3" s="7" t="s">
        <v>80</v>
      </c>
      <c r="O3" s="7" t="s">
        <v>91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2</v>
      </c>
      <c r="M4" s="7">
        <v>2</v>
      </c>
      <c r="N4" s="7" t="s">
        <v>91</v>
      </c>
      <c r="O4" s="7" t="s">
        <v>91</v>
      </c>
      <c r="P4" s="7" t="s">
        <v>81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108</v>
      </c>
      <c r="P5" s="7" t="s">
        <v>81</v>
      </c>
      <c r="Q5" s="7"/>
      <c r="R5" s="12" t="s">
        <v>109</v>
      </c>
      <c r="S5" s="14" t="s">
        <v>19</v>
      </c>
      <c r="T5" s="7"/>
      <c r="U5" s="12" t="s">
        <v>19</v>
      </c>
      <c r="V5" s="12" t="s">
        <v>109</v>
      </c>
      <c r="W5" s="14" t="s">
        <v>110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108</v>
      </c>
      <c r="O6" s="7" t="s">
        <v>108</v>
      </c>
      <c r="P6" s="7" t="s">
        <v>81</v>
      </c>
      <c r="Q6" s="7"/>
      <c r="R6" s="12" t="s">
        <v>117</v>
      </c>
      <c r="S6" s="14" t="s">
        <v>19</v>
      </c>
      <c r="T6" s="7"/>
      <c r="U6" s="12" t="s">
        <v>19</v>
      </c>
      <c r="V6" s="12" t="s">
        <v>117</v>
      </c>
      <c r="W6" s="14" t="s">
        <v>118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108</v>
      </c>
      <c r="O7" s="7" t="s">
        <v>108</v>
      </c>
      <c r="P7" s="7" t="s">
        <v>81</v>
      </c>
      <c r="Q7" s="7"/>
      <c r="R7" s="12" t="s">
        <v>125</v>
      </c>
      <c r="S7" s="14" t="s">
        <v>19</v>
      </c>
      <c r="T7" s="7"/>
      <c r="U7" s="12" t="s">
        <v>19</v>
      </c>
      <c r="V7" s="12" t="s">
        <v>125</v>
      </c>
      <c r="W7" s="14" t="s">
        <v>126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108</v>
      </c>
      <c r="O8" s="7" t="s">
        <v>108</v>
      </c>
      <c r="P8" s="7" t="s">
        <v>81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108</v>
      </c>
      <c r="O9" s="7" t="s">
        <v>108</v>
      </c>
      <c r="P9" s="7" t="s">
        <v>81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108</v>
      </c>
      <c r="O10" s="7" t="s">
        <v>108</v>
      </c>
      <c r="P10" s="7" t="s">
        <v>81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95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108</v>
      </c>
      <c r="O11" s="7" t="s">
        <v>108</v>
      </c>
      <c r="P11" s="7" t="s">
        <v>81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130</v>
      </c>
      <c r="H12" s="7" t="s">
        <v>131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1</v>
      </c>
      <c r="N12" s="7" t="s">
        <v>108</v>
      </c>
      <c r="O12" s="7" t="s">
        <v>108</v>
      </c>
      <c r="P12" s="7" t="s">
        <v>81</v>
      </c>
      <c r="Q12" s="7"/>
      <c r="R12" s="12" t="s">
        <v>133</v>
      </c>
      <c r="S12" s="14" t="s">
        <v>19</v>
      </c>
      <c r="T12" s="7"/>
      <c r="U12" s="12" t="s">
        <v>19</v>
      </c>
      <c r="V12" s="12" t="s">
        <v>133</v>
      </c>
      <c r="W12" s="14" t="s">
        <v>134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135</v>
      </c>
      <c r="AD12" t="s">
        <v>6</v>
      </c>
      <c r="AE12" t="s">
        <v>128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162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163</v>
      </c>
      <c r="H13" s="7" t="s">
        <v>164</v>
      </c>
      <c r="I13" s="7" t="s">
        <v>78</v>
      </c>
      <c r="J13" s="7" t="s">
        <v>2</v>
      </c>
      <c r="K13" s="7" t="s">
        <v>165</v>
      </c>
      <c r="L13" s="7">
        <v>1</v>
      </c>
      <c r="M13" s="7">
        <v>1</v>
      </c>
      <c r="N13" s="7" t="s">
        <v>108</v>
      </c>
      <c r="O13" s="7" t="s">
        <v>108</v>
      </c>
      <c r="P13" s="7" t="s">
        <v>81</v>
      </c>
      <c r="Q13" s="7"/>
      <c r="R13" s="12" t="s">
        <v>166</v>
      </c>
      <c r="S13" s="14" t="s">
        <v>19</v>
      </c>
      <c r="T13" s="7"/>
      <c r="U13" s="12" t="s">
        <v>19</v>
      </c>
      <c r="V13" s="12" t="s">
        <v>166</v>
      </c>
      <c r="W13" s="14" t="s">
        <v>167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171</v>
      </c>
      <c r="H14" s="7" t="s">
        <v>172</v>
      </c>
      <c r="I14" s="7" t="s">
        <v>78</v>
      </c>
      <c r="J14" s="7" t="s">
        <v>2</v>
      </c>
      <c r="K14" s="7" t="s">
        <v>173</v>
      </c>
      <c r="L14" s="7">
        <v>1</v>
      </c>
      <c r="M14" s="7">
        <v>1</v>
      </c>
      <c r="N14" s="7" t="s">
        <v>108</v>
      </c>
      <c r="O14" s="7" t="s">
        <v>108</v>
      </c>
      <c r="P14" s="7" t="s">
        <v>81</v>
      </c>
      <c r="Q14" s="7"/>
      <c r="R14" s="12" t="s">
        <v>174</v>
      </c>
      <c r="S14" s="14" t="s">
        <v>19</v>
      </c>
      <c r="T14" s="7"/>
      <c r="U14" s="12" t="s">
        <v>19</v>
      </c>
      <c r="V14" s="12" t="s">
        <v>174</v>
      </c>
      <c r="W14" s="14" t="s">
        <v>93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178</v>
      </c>
      <c r="H15" s="7" t="s">
        <v>179</v>
      </c>
      <c r="I15" s="7" t="s">
        <v>78</v>
      </c>
      <c r="J15" s="7" t="s">
        <v>2</v>
      </c>
      <c r="K15" s="7" t="s">
        <v>180</v>
      </c>
      <c r="L15" s="7">
        <v>1</v>
      </c>
      <c r="M15" s="7">
        <v>1</v>
      </c>
      <c r="N15" s="7" t="s">
        <v>108</v>
      </c>
      <c r="O15" s="7" t="s">
        <v>108</v>
      </c>
      <c r="P15" s="7" t="s">
        <v>81</v>
      </c>
      <c r="Q15" s="7"/>
      <c r="R15" s="12" t="s">
        <v>181</v>
      </c>
      <c r="S15" s="14" t="s">
        <v>19</v>
      </c>
      <c r="T15" s="7"/>
      <c r="U15" s="12" t="s">
        <v>19</v>
      </c>
      <c r="V15" s="12" t="s">
        <v>181</v>
      </c>
      <c r="W15" s="14" t="s">
        <v>182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183</v>
      </c>
      <c r="AD15" t="s">
        <v>6</v>
      </c>
      <c r="AE15" t="s">
        <v>95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185</v>
      </c>
      <c r="H16" s="7" t="s">
        <v>186</v>
      </c>
      <c r="I16" s="7" t="s">
        <v>78</v>
      </c>
      <c r="J16" s="7" t="s">
        <v>2</v>
      </c>
      <c r="K16" s="7" t="s">
        <v>187</v>
      </c>
      <c r="L16" s="7">
        <v>1</v>
      </c>
      <c r="M16" s="7">
        <v>1</v>
      </c>
      <c r="N16" s="7" t="s">
        <v>108</v>
      </c>
      <c r="O16" s="7" t="s">
        <v>108</v>
      </c>
      <c r="P16" s="7" t="s">
        <v>81</v>
      </c>
      <c r="Q16" s="7"/>
      <c r="R16" s="12" t="s">
        <v>188</v>
      </c>
      <c r="S16" s="14" t="s">
        <v>19</v>
      </c>
      <c r="T16" s="7"/>
      <c r="U16" s="12" t="s">
        <v>19</v>
      </c>
      <c r="V16" s="12" t="s">
        <v>188</v>
      </c>
      <c r="W16" s="14" t="s">
        <v>189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193</v>
      </c>
      <c r="H17" s="7" t="s">
        <v>194</v>
      </c>
      <c r="I17" s="7" t="s">
        <v>78</v>
      </c>
      <c r="J17" s="7" t="s">
        <v>2</v>
      </c>
      <c r="K17" s="7" t="s">
        <v>195</v>
      </c>
      <c r="L17" s="7">
        <v>1</v>
      </c>
      <c r="M17" s="7">
        <v>3</v>
      </c>
      <c r="N17" s="7" t="s">
        <v>196</v>
      </c>
      <c r="O17" s="7" t="s">
        <v>80</v>
      </c>
      <c r="P17" s="7" t="s">
        <v>81</v>
      </c>
      <c r="Q17" s="7"/>
      <c r="R17" s="12" t="s">
        <v>197</v>
      </c>
      <c r="S17" s="14" t="s">
        <v>19</v>
      </c>
      <c r="T17" s="7"/>
      <c r="U17" s="12" t="s">
        <v>19</v>
      </c>
      <c r="V17" s="12" t="s">
        <v>197</v>
      </c>
      <c r="W17" s="14" t="s">
        <v>198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5</v>
      </c>
      <c r="N18" s="7" t="s">
        <v>205</v>
      </c>
      <c r="O18" s="7" t="s">
        <v>206</v>
      </c>
      <c r="P18" s="7" t="s">
        <v>81</v>
      </c>
      <c r="Q18" s="7"/>
      <c r="R18" s="12" t="s">
        <v>207</v>
      </c>
      <c r="S18" s="14" t="s">
        <v>19</v>
      </c>
      <c r="T18" s="7"/>
      <c r="U18" s="12" t="s">
        <v>19</v>
      </c>
      <c r="V18" s="12" t="s">
        <v>207</v>
      </c>
      <c r="W18" s="14" t="s">
        <v>208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88</v>
      </c>
      <c r="H19" s="7" t="s">
        <v>89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2</v>
      </c>
      <c r="N19" s="7" t="s">
        <v>213</v>
      </c>
      <c r="O19" s="7" t="s">
        <v>91</v>
      </c>
      <c r="P19" s="7" t="s">
        <v>81</v>
      </c>
      <c r="Q19" s="7"/>
      <c r="R19" s="12" t="s">
        <v>92</v>
      </c>
      <c r="S19" s="14" t="s">
        <v>19</v>
      </c>
      <c r="T19" s="7"/>
      <c r="U19" s="12" t="s">
        <v>19</v>
      </c>
      <c r="V19" s="12" t="s">
        <v>92</v>
      </c>
      <c r="W19" s="14" t="s">
        <v>93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94</v>
      </c>
      <c r="AD19" t="s">
        <v>6</v>
      </c>
      <c r="AE19" t="s">
        <v>95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215</v>
      </c>
      <c r="H20" s="7" t="s">
        <v>216</v>
      </c>
      <c r="I20" s="7" t="s">
        <v>78</v>
      </c>
      <c r="J20" s="7" t="s">
        <v>2</v>
      </c>
      <c r="K20" s="7" t="s">
        <v>217</v>
      </c>
      <c r="L20" s="7">
        <v>1</v>
      </c>
      <c r="M20" s="7">
        <v>1</v>
      </c>
      <c r="N20" s="7" t="s">
        <v>213</v>
      </c>
      <c r="O20" s="7" t="s">
        <v>108</v>
      </c>
      <c r="P20" s="7" t="s">
        <v>81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219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163</v>
      </c>
      <c r="H21" s="7" t="s">
        <v>164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80</v>
      </c>
      <c r="O21" s="7" t="s">
        <v>108</v>
      </c>
      <c r="P21" s="7" t="s">
        <v>81</v>
      </c>
      <c r="Q21" s="7"/>
      <c r="R21" s="12" t="s">
        <v>166</v>
      </c>
      <c r="S21" s="14" t="s">
        <v>19</v>
      </c>
      <c r="T21" s="7"/>
      <c r="U21" s="12" t="s">
        <v>19</v>
      </c>
      <c r="V21" s="12" t="s">
        <v>166</v>
      </c>
      <c r="W21" s="14" t="s">
        <v>167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168</v>
      </c>
      <c r="AD21" t="s">
        <v>6</v>
      </c>
      <c r="AE21" t="s">
        <v>224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226</v>
      </c>
      <c r="H22" s="7" t="s">
        <v>227</v>
      </c>
      <c r="I22" s="7" t="s">
        <v>78</v>
      </c>
      <c r="J22" s="7" t="s">
        <v>2</v>
      </c>
      <c r="K22" s="7" t="s">
        <v>228</v>
      </c>
      <c r="L22" s="7">
        <v>1</v>
      </c>
      <c r="M22" s="7">
        <v>1</v>
      </c>
      <c r="N22" s="7" t="s">
        <v>91</v>
      </c>
      <c r="O22" s="7" t="s">
        <v>108</v>
      </c>
      <c r="P22" s="7" t="s">
        <v>81</v>
      </c>
      <c r="Q22" s="7"/>
      <c r="R22" s="12" t="s">
        <v>229</v>
      </c>
      <c r="S22" s="14" t="s">
        <v>19</v>
      </c>
      <c r="T22" s="7"/>
      <c r="U22" s="12" t="s">
        <v>19</v>
      </c>
      <c r="V22" s="12" t="s">
        <v>229</v>
      </c>
      <c r="W22" s="14" t="s">
        <v>230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133</v>
      </c>
      <c r="AD22" t="s">
        <v>6</v>
      </c>
      <c r="AE22" t="s">
        <v>231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233</v>
      </c>
      <c r="H23" s="7" t="s">
        <v>234</v>
      </c>
      <c r="I23" s="7" t="s">
        <v>78</v>
      </c>
      <c r="J23" s="7" t="s">
        <v>2</v>
      </c>
      <c r="K23" s="7" t="s">
        <v>235</v>
      </c>
      <c r="L23" s="7">
        <v>3</v>
      </c>
      <c r="M23" s="7">
        <v>1</v>
      </c>
      <c r="N23" s="7" t="s">
        <v>91</v>
      </c>
      <c r="O23" s="7" t="s">
        <v>108</v>
      </c>
      <c r="P23" s="7" t="s">
        <v>81</v>
      </c>
      <c r="Q23" s="7"/>
      <c r="R23" s="12" t="s">
        <v>236</v>
      </c>
      <c r="S23" s="14" t="s">
        <v>19</v>
      </c>
      <c r="T23" s="7"/>
      <c r="U23" s="12" t="s">
        <v>19</v>
      </c>
      <c r="V23" s="12" t="s">
        <v>236</v>
      </c>
      <c r="W23" s="14" t="s">
        <v>237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241</v>
      </c>
      <c r="H24" s="7" t="s">
        <v>242</v>
      </c>
      <c r="I24" s="7" t="s">
        <v>78</v>
      </c>
      <c r="J24" s="7" t="s">
        <v>2</v>
      </c>
      <c r="K24" s="7" t="s">
        <v>243</v>
      </c>
      <c r="L24" s="7">
        <v>1</v>
      </c>
      <c r="M24" s="7">
        <v>1</v>
      </c>
      <c r="N24" s="7" t="s">
        <v>108</v>
      </c>
      <c r="O24" s="7" t="s">
        <v>108</v>
      </c>
      <c r="P24" s="7" t="s">
        <v>81</v>
      </c>
      <c r="Q24" s="7"/>
      <c r="R24" s="12" t="s">
        <v>244</v>
      </c>
      <c r="S24" s="14" t="s">
        <v>19</v>
      </c>
      <c r="T24" s="7"/>
      <c r="U24" s="12" t="s">
        <v>19</v>
      </c>
      <c r="V24" s="12" t="s">
        <v>244</v>
      </c>
      <c r="W24" s="14" t="s">
        <v>245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248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249</v>
      </c>
      <c r="H25" s="7" t="s">
        <v>250</v>
      </c>
      <c r="I25" s="7" t="s">
        <v>78</v>
      </c>
      <c r="J25" s="7" t="s">
        <v>2</v>
      </c>
      <c r="K25" s="7" t="s">
        <v>251</v>
      </c>
      <c r="L25" s="7">
        <v>2</v>
      </c>
      <c r="M25" s="7">
        <v>1</v>
      </c>
      <c r="N25" s="7" t="s">
        <v>108</v>
      </c>
      <c r="O25" s="7" t="s">
        <v>108</v>
      </c>
      <c r="P25" s="7" t="s">
        <v>81</v>
      </c>
      <c r="Q25" s="7"/>
      <c r="R25" s="12" t="s">
        <v>252</v>
      </c>
      <c r="S25" s="14" t="s">
        <v>19</v>
      </c>
      <c r="T25" s="7"/>
      <c r="U25" s="12" t="s">
        <v>19</v>
      </c>
      <c r="V25" s="12" t="s">
        <v>252</v>
      </c>
      <c r="W25" s="14" t="s">
        <v>253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256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257</v>
      </c>
      <c r="H26" s="7" t="s">
        <v>258</v>
      </c>
      <c r="I26" s="7" t="s">
        <v>78</v>
      </c>
      <c r="J26" s="7" t="s">
        <v>2</v>
      </c>
      <c r="K26" s="7" t="s">
        <v>259</v>
      </c>
      <c r="L26" s="7">
        <v>1</v>
      </c>
      <c r="M26" s="7">
        <v>1</v>
      </c>
      <c r="N26" s="7" t="s">
        <v>108</v>
      </c>
      <c r="O26" s="7" t="s">
        <v>108</v>
      </c>
      <c r="P26" s="7" t="s">
        <v>81</v>
      </c>
      <c r="Q26" s="7"/>
      <c r="R26" s="12" t="s">
        <v>260</v>
      </c>
      <c r="S26" s="14" t="s">
        <v>19</v>
      </c>
      <c r="T26" s="7"/>
      <c r="U26" s="12" t="s">
        <v>19</v>
      </c>
      <c r="V26" s="12" t="s">
        <v>260</v>
      </c>
      <c r="W26" s="14" t="s">
        <v>261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265</v>
      </c>
      <c r="H27" s="7" t="s">
        <v>266</v>
      </c>
      <c r="I27" s="7" t="s">
        <v>78</v>
      </c>
      <c r="J27" s="7" t="s">
        <v>2</v>
      </c>
      <c r="K27" s="7" t="s">
        <v>267</v>
      </c>
      <c r="L27" s="7">
        <v>1</v>
      </c>
      <c r="M27" s="7">
        <v>1</v>
      </c>
      <c r="N27" s="7" t="s">
        <v>108</v>
      </c>
      <c r="O27" s="7" t="s">
        <v>108</v>
      </c>
      <c r="P27" s="7" t="s">
        <v>81</v>
      </c>
      <c r="Q27" s="7"/>
      <c r="R27" s="12" t="s">
        <v>268</v>
      </c>
      <c r="S27" s="14" t="s">
        <v>19</v>
      </c>
      <c r="T27" s="7"/>
      <c r="U27" s="12" t="s">
        <v>19</v>
      </c>
      <c r="V27" s="12" t="s">
        <v>268</v>
      </c>
      <c r="W27" s="14" t="s">
        <v>269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1</v>
      </c>
      <c r="M28" s="7">
        <v>1</v>
      </c>
      <c r="N28" s="7" t="s">
        <v>108</v>
      </c>
      <c r="O28" s="7" t="s">
        <v>108</v>
      </c>
      <c r="P28" s="7" t="s">
        <v>81</v>
      </c>
      <c r="Q28" s="7"/>
      <c r="R28" s="12" t="s">
        <v>276</v>
      </c>
      <c r="S28" s="14" t="s">
        <v>19</v>
      </c>
      <c r="T28" s="7"/>
      <c r="U28" s="12" t="s">
        <v>19</v>
      </c>
      <c r="V28" s="12" t="s">
        <v>276</v>
      </c>
      <c r="W28" s="14" t="s">
        <v>277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1</v>
      </c>
      <c r="N29" s="7" t="s">
        <v>108</v>
      </c>
      <c r="O29" s="7" t="s">
        <v>108</v>
      </c>
      <c r="P29" s="7" t="s">
        <v>81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285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289</v>
      </c>
      <c r="H30" s="7" t="s">
        <v>290</v>
      </c>
      <c r="I30" s="7" t="s">
        <v>78</v>
      </c>
      <c r="J30" s="7" t="s">
        <v>2</v>
      </c>
      <c r="K30" s="7" t="s">
        <v>291</v>
      </c>
      <c r="L30" s="7">
        <v>1</v>
      </c>
      <c r="M30" s="7">
        <v>1</v>
      </c>
      <c r="N30" s="7" t="s">
        <v>108</v>
      </c>
      <c r="O30" s="7" t="s">
        <v>108</v>
      </c>
      <c r="P30" s="7" t="s">
        <v>81</v>
      </c>
      <c r="Q30" s="7"/>
      <c r="R30" s="12" t="s">
        <v>101</v>
      </c>
      <c r="S30" s="14" t="s">
        <v>19</v>
      </c>
      <c r="T30" s="7"/>
      <c r="U30" s="12" t="s">
        <v>19</v>
      </c>
      <c r="V30" s="12" t="s">
        <v>101</v>
      </c>
      <c r="W30" s="14" t="s">
        <v>292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296</v>
      </c>
      <c r="H31" s="7" t="s">
        <v>297</v>
      </c>
      <c r="I31" s="7" t="s">
        <v>78</v>
      </c>
      <c r="J31" s="7" t="s">
        <v>2</v>
      </c>
      <c r="K31" s="7" t="s">
        <v>298</v>
      </c>
      <c r="L31" s="7">
        <v>1</v>
      </c>
      <c r="M31" s="7">
        <v>1</v>
      </c>
      <c r="N31" s="7" t="s">
        <v>108</v>
      </c>
      <c r="O31" s="7" t="s">
        <v>108</v>
      </c>
      <c r="P31" s="7" t="s">
        <v>81</v>
      </c>
      <c r="Q31" s="7"/>
      <c r="R31" s="12" t="s">
        <v>299</v>
      </c>
      <c r="S31" s="14" t="s">
        <v>19</v>
      </c>
      <c r="T31" s="7"/>
      <c r="U31" s="12" t="s">
        <v>19</v>
      </c>
      <c r="V31" s="12" t="s">
        <v>299</v>
      </c>
      <c r="W31" s="14" t="s">
        <v>300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304</v>
      </c>
      <c r="H32" s="7" t="s">
        <v>305</v>
      </c>
      <c r="I32" s="7" t="s">
        <v>78</v>
      </c>
      <c r="J32" s="7" t="s">
        <v>2</v>
      </c>
      <c r="K32" s="7" t="s">
        <v>306</v>
      </c>
      <c r="L32" s="7">
        <v>1</v>
      </c>
      <c r="M32" s="7">
        <v>1</v>
      </c>
      <c r="N32" s="7" t="s">
        <v>108</v>
      </c>
      <c r="O32" s="7" t="s">
        <v>108</v>
      </c>
      <c r="P32" s="7" t="s">
        <v>81</v>
      </c>
      <c r="Q32" s="7"/>
      <c r="R32" s="12" t="s">
        <v>268</v>
      </c>
      <c r="S32" s="14" t="s">
        <v>19</v>
      </c>
      <c r="T32" s="7"/>
      <c r="U32" s="12" t="s">
        <v>19</v>
      </c>
      <c r="V32" s="12" t="s">
        <v>268</v>
      </c>
      <c r="W32" s="14" t="s">
        <v>269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270</v>
      </c>
      <c r="AD32" t="s">
        <v>6</v>
      </c>
      <c r="AE32" t="s">
        <v>307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309</v>
      </c>
      <c r="H33" s="7" t="s">
        <v>310</v>
      </c>
      <c r="I33" s="7" t="s">
        <v>78</v>
      </c>
      <c r="J33" s="7" t="s">
        <v>2</v>
      </c>
      <c r="K33" s="7" t="s">
        <v>311</v>
      </c>
      <c r="L33" s="7">
        <v>1</v>
      </c>
      <c r="M33" s="7">
        <v>1</v>
      </c>
      <c r="N33" s="7" t="s">
        <v>108</v>
      </c>
      <c r="O33" s="7" t="s">
        <v>108</v>
      </c>
      <c r="P33" s="7" t="s">
        <v>81</v>
      </c>
      <c r="Q33" s="7"/>
      <c r="R33" s="12" t="s">
        <v>312</v>
      </c>
      <c r="S33" s="14" t="s">
        <v>19</v>
      </c>
      <c r="T33" s="7"/>
      <c r="U33" s="12" t="s">
        <v>19</v>
      </c>
      <c r="V33" s="12" t="s">
        <v>312</v>
      </c>
      <c r="W33" s="14" t="s">
        <v>189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316</v>
      </c>
      <c r="H34" s="7" t="s">
        <v>317</v>
      </c>
      <c r="I34" s="7" t="s">
        <v>78</v>
      </c>
      <c r="J34" s="7" t="s">
        <v>2</v>
      </c>
      <c r="K34" s="7" t="s">
        <v>318</v>
      </c>
      <c r="L34" s="7">
        <v>2</v>
      </c>
      <c r="M34" s="7">
        <v>1</v>
      </c>
      <c r="N34" s="7" t="s">
        <v>108</v>
      </c>
      <c r="O34" s="7" t="s">
        <v>108</v>
      </c>
      <c r="P34" s="7" t="s">
        <v>81</v>
      </c>
      <c r="Q34" s="7"/>
      <c r="R34" s="12" t="s">
        <v>319</v>
      </c>
      <c r="S34" s="14" t="s">
        <v>19</v>
      </c>
      <c r="T34" s="7"/>
      <c r="U34" s="12" t="s">
        <v>19</v>
      </c>
      <c r="V34" s="12" t="s">
        <v>319</v>
      </c>
      <c r="W34" s="14" t="s">
        <v>320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1</v>
      </c>
      <c r="M35" s="7">
        <v>1</v>
      </c>
      <c r="N35" s="7" t="s">
        <v>108</v>
      </c>
      <c r="O35" s="7" t="s">
        <v>108</v>
      </c>
      <c r="P35" s="7" t="s">
        <v>81</v>
      </c>
      <c r="Q35" s="7"/>
      <c r="R35" s="12" t="s">
        <v>327</v>
      </c>
      <c r="S35" s="14" t="s">
        <v>19</v>
      </c>
      <c r="T35" s="7"/>
      <c r="U35" s="12" t="s">
        <v>19</v>
      </c>
      <c r="V35" s="12" t="s">
        <v>327</v>
      </c>
      <c r="W35" s="14" t="s">
        <v>328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218</v>
      </c>
      <c r="AD35" t="s">
        <v>6</v>
      </c>
      <c r="AE35" t="s">
        <v>329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330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331</v>
      </c>
      <c r="H36" s="7" t="s">
        <v>332</v>
      </c>
      <c r="I36" s="7" t="s">
        <v>78</v>
      </c>
      <c r="J36" s="7" t="s">
        <v>2</v>
      </c>
      <c r="K36" s="7" t="s">
        <v>333</v>
      </c>
      <c r="L36" s="7">
        <v>1</v>
      </c>
      <c r="M36" s="7">
        <v>1</v>
      </c>
      <c r="N36" s="7" t="s">
        <v>108</v>
      </c>
      <c r="O36" s="7" t="s">
        <v>108</v>
      </c>
      <c r="P36" s="7" t="s">
        <v>81</v>
      </c>
      <c r="Q36" s="7"/>
      <c r="R36" s="12" t="s">
        <v>334</v>
      </c>
      <c r="S36" s="14" t="s">
        <v>19</v>
      </c>
      <c r="T36" s="7"/>
      <c r="U36" s="12" t="s">
        <v>19</v>
      </c>
      <c r="V36" s="12" t="s">
        <v>334</v>
      </c>
      <c r="W36" s="14" t="s">
        <v>335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336</v>
      </c>
      <c r="AD36" t="s">
        <v>6</v>
      </c>
      <c r="AE36" t="s">
        <v>95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337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338</v>
      </c>
      <c r="H37" s="7" t="s">
        <v>339</v>
      </c>
      <c r="I37" s="7" t="s">
        <v>78</v>
      </c>
      <c r="J37" s="7" t="s">
        <v>2</v>
      </c>
      <c r="K37" s="7" t="s">
        <v>340</v>
      </c>
      <c r="L37" s="7">
        <v>1</v>
      </c>
      <c r="M37" s="7">
        <v>1</v>
      </c>
      <c r="N37" s="7" t="s">
        <v>108</v>
      </c>
      <c r="O37" s="7" t="s">
        <v>108</v>
      </c>
      <c r="P37" s="7" t="s">
        <v>81</v>
      </c>
      <c r="Q37" s="7"/>
      <c r="R37" s="12" t="s">
        <v>341</v>
      </c>
      <c r="S37" s="14" t="s">
        <v>19</v>
      </c>
      <c r="T37" s="7"/>
      <c r="U37" s="12" t="s">
        <v>19</v>
      </c>
      <c r="V37" s="12" t="s">
        <v>341</v>
      </c>
      <c r="W37" s="14" t="s">
        <v>342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86</v>
      </c>
      <c r="AG37" t="s">
        <v>74</v>
      </c>
      <c r="AH37" t="s">
        <v>19</v>
      </c>
    </row>
    <row r="38" customHeight="1" spans="1:32">
      <c r="A38" s="10" t="s">
        <v>345</v>
      </c>
      <c r="B38" s="10"/>
      <c r="C38" s="10" t="s">
        <v>346</v>
      </c>
      <c r="D38" s="10"/>
      <c r="E38" s="10"/>
      <c r="F38" s="10"/>
      <c r="G38" s="10" t="s">
        <v>346</v>
      </c>
      <c r="H38" s="10" t="s">
        <v>346</v>
      </c>
      <c r="I38" s="10" t="s">
        <v>346</v>
      </c>
      <c r="J38" s="10" t="s">
        <v>346</v>
      </c>
      <c r="K38" s="10" t="s">
        <v>346</v>
      </c>
      <c r="L38" s="10" t="s">
        <v>346</v>
      </c>
      <c r="M38" s="10" t="s">
        <v>346</v>
      </c>
      <c r="N38" s="10" t="s">
        <v>346</v>
      </c>
      <c r="O38" s="10" t="s">
        <v>346</v>
      </c>
      <c r="P38" s="10" t="s">
        <v>346</v>
      </c>
      <c r="Q38" s="10"/>
      <c r="R38" s="13" t="s">
        <v>20</v>
      </c>
      <c r="S38" s="13" t="s">
        <v>19</v>
      </c>
      <c r="T38" s="10" t="s">
        <v>346</v>
      </c>
      <c r="U38" s="13"/>
      <c r="V38" s="13" t="s">
        <v>20</v>
      </c>
      <c r="W38" s="13" t="s">
        <v>21</v>
      </c>
      <c r="X38" s="13"/>
      <c r="Y38" s="13"/>
      <c r="Z38" s="13"/>
      <c r="AA38" s="10"/>
      <c r="AB38" s="13"/>
      <c r="AC38" s="10"/>
      <c r="AD38" s="10" t="s">
        <v>346</v>
      </c>
      <c r="AE38" s="10"/>
      <c r="AF3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347</v>
      </c>
      <c r="B1" s="4" t="s">
        <v>348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349</v>
      </c>
      <c r="H1" s="4" t="s">
        <v>350</v>
      </c>
      <c r="I1" s="4" t="s">
        <v>13</v>
      </c>
      <c r="J1" s="4" t="s">
        <v>17</v>
      </c>
      <c r="K1" s="4" t="s">
        <v>18</v>
      </c>
      <c r="L1" s="11" t="s">
        <v>351</v>
      </c>
      <c r="M1" s="4" t="s">
        <v>352</v>
      </c>
      <c r="N1" s="4" t="s">
        <v>353</v>
      </c>
    </row>
    <row r="2" ht="14.25" customHeight="1" spans="1:256">
      <c r="A2" s="6" t="s">
        <v>354</v>
      </c>
      <c r="B2" s="7" t="s">
        <v>355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356</v>
      </c>
      <c r="I2" s="12" t="s">
        <v>22</v>
      </c>
      <c r="J2" s="12" t="s">
        <v>19</v>
      </c>
      <c r="K2" s="12" t="s">
        <v>22</v>
      </c>
      <c r="L2" s="7" t="s">
        <v>357</v>
      </c>
      <c r="M2" s="7" t="s">
        <v>358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345</v>
      </c>
      <c r="B3" s="10" t="s">
        <v>346</v>
      </c>
      <c r="C3" s="10" t="s">
        <v>346</v>
      </c>
      <c r="D3" s="10" t="s">
        <v>346</v>
      </c>
      <c r="E3" s="10"/>
      <c r="F3" s="10"/>
      <c r="G3" s="10" t="s">
        <v>346</v>
      </c>
      <c r="H3" s="10" t="s">
        <v>346</v>
      </c>
      <c r="I3" s="13" t="s">
        <v>22</v>
      </c>
      <c r="J3" s="13"/>
      <c r="K3" s="13"/>
      <c r="L3" s="10"/>
      <c r="M3" s="10" t="s">
        <v>346</v>
      </c>
      <c r="N3" t="s">
        <v>346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359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"/>
  <sheetViews>
    <sheetView tabSelected="1" workbookViewId="0">
      <selection activeCell="A45" sqref="A45:D4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360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369</v>
      </c>
      <c r="E2" t="str">
        <f>VLOOKUP(A2,HOP!A:L,12,0)</f>
        <v>369.00</v>
      </c>
      <c r="F2" t="str">
        <f>VLOOKUP(A2,HOP!A:C,3,0)</f>
        <v>2407683</v>
      </c>
      <c r="G2">
        <f>D2-E2</f>
        <v>0</v>
      </c>
      <c r="H2" t="str">
        <f>$H$1&amp;F2</f>
        <v>，2407683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694</v>
      </c>
      <c r="E3" t="str">
        <f>VLOOKUP(A3,HOP!A:L,12,0)</f>
        <v>694.00</v>
      </c>
      <c r="F3" t="str">
        <f>VLOOKUP(A3,HOP!A:C,3,0)</f>
        <v>2407880</v>
      </c>
      <c r="G3">
        <f t="shared" ref="G3:G38" si="0">D3-E3</f>
        <v>0</v>
      </c>
      <c r="H3" t="str">
        <f t="shared" ref="H3:H38" si="1">$H$1&amp;F3</f>
        <v>，2407880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1368</v>
      </c>
      <c r="E4" t="str">
        <f>VLOOKUP(A4,HOP!A:L,12,0)</f>
        <v>1368.00</v>
      </c>
      <c r="F4" t="str">
        <f>VLOOKUP(A4,HOP!A:C,3,0)</f>
        <v>2408624</v>
      </c>
      <c r="G4">
        <f t="shared" si="0"/>
        <v>0</v>
      </c>
      <c r="H4" t="str">
        <f t="shared" si="1"/>
        <v>，2408624</v>
      </c>
      <c r="I4" t="str">
        <f>VLOOKUP(A4,HOP!A:T,20,0)</f>
        <v>直采</v>
      </c>
    </row>
    <row r="5" ht="14.25" hidden="1" customHeight="1" spans="1:9">
      <c r="A5" s="6" t="s">
        <v>104</v>
      </c>
      <c r="B5" s="7" t="s">
        <v>108</v>
      </c>
      <c r="C5" s="7" t="s">
        <v>81</v>
      </c>
      <c r="D5" s="3">
        <v>575</v>
      </c>
      <c r="E5" t="str">
        <f>VLOOKUP(A5,HOP!A:L,12,0)</f>
        <v>575.00</v>
      </c>
      <c r="F5" t="str">
        <f>VLOOKUP(A5,HOP!A:C,3,0)</f>
        <v>2409587</v>
      </c>
      <c r="G5">
        <f t="shared" si="0"/>
        <v>0</v>
      </c>
      <c r="H5" t="str">
        <f t="shared" si="1"/>
        <v>，2409587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108</v>
      </c>
      <c r="C6" s="7" t="s">
        <v>81</v>
      </c>
      <c r="D6" s="3">
        <v>341</v>
      </c>
      <c r="E6" t="str">
        <f>VLOOKUP(A6,HOP!A:L,12,0)</f>
        <v>341.00</v>
      </c>
      <c r="F6" t="str">
        <f>VLOOKUP(A6,HOP!A:C,3,0)</f>
        <v>2409380</v>
      </c>
      <c r="G6">
        <f t="shared" si="0"/>
        <v>0</v>
      </c>
      <c r="H6" t="str">
        <f t="shared" si="1"/>
        <v>，2409380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108</v>
      </c>
      <c r="C7" s="7" t="s">
        <v>81</v>
      </c>
      <c r="D7" s="3">
        <v>285</v>
      </c>
      <c r="E7" t="str">
        <f>VLOOKUP(A7,HOP!A:L,12,0)</f>
        <v>285.00</v>
      </c>
      <c r="F7" t="str">
        <f>VLOOKUP(A7,HOP!A:C,3,0)</f>
        <v>2409158</v>
      </c>
      <c r="G7">
        <f t="shared" si="0"/>
        <v>0</v>
      </c>
      <c r="H7" t="str">
        <f t="shared" si="1"/>
        <v>，2409158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108</v>
      </c>
      <c r="C8" s="7" t="s">
        <v>81</v>
      </c>
      <c r="D8" s="3">
        <v>442</v>
      </c>
      <c r="E8" t="str">
        <f>VLOOKUP(A8,HOP!A:L,12,0)</f>
        <v>442.00</v>
      </c>
      <c r="F8" t="str">
        <f>VLOOKUP(A8,HOP!A:C,3,0)</f>
        <v>2409494</v>
      </c>
      <c r="G8">
        <f t="shared" si="0"/>
        <v>0</v>
      </c>
      <c r="H8" t="str">
        <f t="shared" si="1"/>
        <v>，2409494</v>
      </c>
      <c r="I8" t="str">
        <f>VLOOKUP(A8,HOP!A:T,20,0)</f>
        <v>直连</v>
      </c>
    </row>
    <row r="9" ht="14.25" customHeight="1" spans="1:10">
      <c r="A9" s="43" t="s">
        <v>137</v>
      </c>
      <c r="B9" s="7" t="s">
        <v>108</v>
      </c>
      <c r="C9" s="7" t="s">
        <v>81</v>
      </c>
      <c r="D9" s="3">
        <v>116</v>
      </c>
      <c r="E9" t="e">
        <f>VLOOKUP(A9,HOP!A:L,12,0)</f>
        <v>#N/A</v>
      </c>
      <c r="F9">
        <v>2409582</v>
      </c>
      <c r="G9" t="e">
        <f t="shared" si="0"/>
        <v>#N/A</v>
      </c>
      <c r="H9" t="str">
        <f t="shared" si="1"/>
        <v>，2409582</v>
      </c>
      <c r="I9" t="e">
        <f>VLOOKUP(A9,HOP!A:T,20,0)</f>
        <v>#N/A</v>
      </c>
      <c r="J9" t="s">
        <v>361</v>
      </c>
    </row>
    <row r="10" ht="14.25" hidden="1" customHeight="1" spans="1:9">
      <c r="A10" s="6" t="s">
        <v>145</v>
      </c>
      <c r="B10" s="7" t="s">
        <v>108</v>
      </c>
      <c r="C10" s="7" t="s">
        <v>81</v>
      </c>
      <c r="D10" s="3">
        <v>253</v>
      </c>
      <c r="E10" t="str">
        <f>VLOOKUP(A10,HOP!A:L,12,0)</f>
        <v>253.00</v>
      </c>
      <c r="F10" t="str">
        <f>VLOOKUP(A10,HOP!A:C,3,0)</f>
        <v>2409452</v>
      </c>
      <c r="G10">
        <f t="shared" si="0"/>
        <v>0</v>
      </c>
      <c r="H10" t="str">
        <f t="shared" si="1"/>
        <v>，2409452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108</v>
      </c>
      <c r="C11" s="7" t="s">
        <v>81</v>
      </c>
      <c r="D11" s="3">
        <v>864</v>
      </c>
      <c r="E11" t="str">
        <f>VLOOKUP(A11,HOP!A:L,12,0)</f>
        <v>864.00</v>
      </c>
      <c r="F11" t="str">
        <f>VLOOKUP(A11,HOP!A:C,3,0)</f>
        <v>2409208</v>
      </c>
      <c r="G11">
        <f t="shared" si="0"/>
        <v>0</v>
      </c>
      <c r="H11" t="str">
        <f t="shared" si="1"/>
        <v>，2409208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108</v>
      </c>
      <c r="C12" s="7" t="s">
        <v>81</v>
      </c>
      <c r="D12" s="3">
        <v>442</v>
      </c>
      <c r="E12" t="str">
        <f>VLOOKUP(A12,HOP!A:L,12,0)</f>
        <v>442.00</v>
      </c>
      <c r="F12" t="str">
        <f>VLOOKUP(A12,HOP!A:C,3,0)</f>
        <v>2409493</v>
      </c>
      <c r="G12">
        <f t="shared" si="0"/>
        <v>0</v>
      </c>
      <c r="H12" t="str">
        <f t="shared" si="1"/>
        <v>，2409493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108</v>
      </c>
      <c r="C13" s="7" t="s">
        <v>81</v>
      </c>
      <c r="D13" s="3">
        <v>845</v>
      </c>
      <c r="E13" t="str">
        <f>VLOOKUP(A13,HOP!A:L,12,0)</f>
        <v>845.00</v>
      </c>
      <c r="F13" t="str">
        <f>VLOOKUP(A13,HOP!A:C,3,0)</f>
        <v>2409510</v>
      </c>
      <c r="G13">
        <f t="shared" si="0"/>
        <v>0</v>
      </c>
      <c r="H13" t="str">
        <f t="shared" si="1"/>
        <v>，2409510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108</v>
      </c>
      <c r="C14" s="7" t="s">
        <v>81</v>
      </c>
      <c r="D14" s="3">
        <v>705</v>
      </c>
      <c r="E14" t="str">
        <f>VLOOKUP(A14,HOP!A:L,12,0)</f>
        <v>705.00</v>
      </c>
      <c r="F14" t="str">
        <f>VLOOKUP(A14,HOP!A:C,3,0)</f>
        <v>2409423</v>
      </c>
      <c r="G14">
        <f t="shared" si="0"/>
        <v>0</v>
      </c>
      <c r="H14" t="str">
        <f t="shared" si="1"/>
        <v>，2409423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108</v>
      </c>
      <c r="C15" s="7" t="s">
        <v>81</v>
      </c>
      <c r="D15" s="3">
        <v>198</v>
      </c>
      <c r="E15" t="str">
        <f>VLOOKUP(A15,HOP!A:L,12,0)</f>
        <v>198.00</v>
      </c>
      <c r="F15" t="str">
        <f>VLOOKUP(A15,HOP!A:C,3,0)</f>
        <v>2409551</v>
      </c>
      <c r="G15">
        <f t="shared" si="0"/>
        <v>0</v>
      </c>
      <c r="H15" t="str">
        <f t="shared" si="1"/>
        <v>，2409551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108</v>
      </c>
      <c r="C16" s="7" t="s">
        <v>81</v>
      </c>
      <c r="D16" s="3">
        <v>151</v>
      </c>
      <c r="E16" t="str">
        <f>VLOOKUP(A16,HOP!A:L,12,0)</f>
        <v>151.00</v>
      </c>
      <c r="F16" t="str">
        <f>VLOOKUP(A16,HOP!A:C,3,0)</f>
        <v>2409604</v>
      </c>
      <c r="G16">
        <f t="shared" si="0"/>
        <v>0</v>
      </c>
      <c r="H16" t="str">
        <f t="shared" si="1"/>
        <v>，2409604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80</v>
      </c>
      <c r="C17" s="7" t="s">
        <v>81</v>
      </c>
      <c r="D17" s="3">
        <v>486</v>
      </c>
      <c r="E17" t="str">
        <f>VLOOKUP(A17,HOP!A:L,12,0)</f>
        <v>486.00</v>
      </c>
      <c r="F17" t="str">
        <f>VLOOKUP(A17,HOP!A:C,3,0)</f>
        <v>2382686</v>
      </c>
      <c r="G17">
        <f t="shared" si="0"/>
        <v>0</v>
      </c>
      <c r="H17" t="str">
        <f t="shared" si="1"/>
        <v>，2382686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206</v>
      </c>
      <c r="C18" s="7" t="s">
        <v>81</v>
      </c>
      <c r="D18" s="3">
        <v>815</v>
      </c>
      <c r="E18" t="str">
        <f>VLOOKUP(A18,HOP!A:L,12,0)</f>
        <v>815.00</v>
      </c>
      <c r="F18" t="str">
        <f>VLOOKUP(A18,HOP!A:C,3,0)</f>
        <v>2403763</v>
      </c>
      <c r="G18">
        <f t="shared" si="0"/>
        <v>0</v>
      </c>
      <c r="H18" t="str">
        <f t="shared" si="1"/>
        <v>，2403763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91</v>
      </c>
      <c r="C19" s="7" t="s">
        <v>81</v>
      </c>
      <c r="D19" s="3">
        <v>694</v>
      </c>
      <c r="E19" t="str">
        <f>VLOOKUP(A19,HOP!A:L,12,0)</f>
        <v>694.00</v>
      </c>
      <c r="F19" t="str">
        <f>VLOOKUP(A19,HOP!A:C,3,0)</f>
        <v>2406968</v>
      </c>
      <c r="G19">
        <f t="shared" si="0"/>
        <v>0</v>
      </c>
      <c r="H19" t="str">
        <f t="shared" si="1"/>
        <v>，2406968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108</v>
      </c>
      <c r="C20" s="7" t="s">
        <v>81</v>
      </c>
      <c r="D20" s="3">
        <v>306</v>
      </c>
      <c r="E20" t="str">
        <f>VLOOKUP(A20,HOP!A:L,12,0)</f>
        <v>306.00</v>
      </c>
      <c r="F20" t="str">
        <f>VLOOKUP(A20,HOP!A:C,3,0)</f>
        <v>2407284</v>
      </c>
      <c r="G20">
        <f t="shared" si="0"/>
        <v>0</v>
      </c>
      <c r="H20" t="str">
        <f t="shared" si="1"/>
        <v>，2407284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108</v>
      </c>
      <c r="C21" s="7" t="s">
        <v>81</v>
      </c>
      <c r="D21" s="3">
        <v>845</v>
      </c>
      <c r="E21" t="str">
        <f>VLOOKUP(A21,HOP!A:L,12,0)</f>
        <v>845.00</v>
      </c>
      <c r="F21" t="str">
        <f>VLOOKUP(A21,HOP!A:C,3,0)</f>
        <v>2408112</v>
      </c>
      <c r="G21">
        <f t="shared" si="0"/>
        <v>0</v>
      </c>
      <c r="H21" t="str">
        <f t="shared" si="1"/>
        <v>，2408112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108</v>
      </c>
      <c r="C22" s="7" t="s">
        <v>81</v>
      </c>
      <c r="D22" s="3">
        <v>509</v>
      </c>
      <c r="E22" t="str">
        <f>VLOOKUP(A22,HOP!A:L,12,0)</f>
        <v>509.00</v>
      </c>
      <c r="F22" t="str">
        <f>VLOOKUP(A22,HOP!A:C,3,0)</f>
        <v>2408916</v>
      </c>
      <c r="G22">
        <f t="shared" si="0"/>
        <v>0</v>
      </c>
      <c r="H22" t="str">
        <f t="shared" si="1"/>
        <v>，2408916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108</v>
      </c>
      <c r="C23" s="7" t="s">
        <v>81</v>
      </c>
      <c r="D23" s="3">
        <v>1623</v>
      </c>
      <c r="E23" t="str">
        <f>VLOOKUP(A23,HOP!A:L,12,0)</f>
        <v>1623.00</v>
      </c>
      <c r="F23" t="str">
        <f>VLOOKUP(A23,HOP!A:C,3,0)</f>
        <v>2409033</v>
      </c>
      <c r="G23">
        <f t="shared" si="0"/>
        <v>0</v>
      </c>
      <c r="H23" t="str">
        <f t="shared" si="1"/>
        <v>，2409033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108</v>
      </c>
      <c r="C24" s="7" t="s">
        <v>81</v>
      </c>
      <c r="D24" s="3">
        <v>596</v>
      </c>
      <c r="E24" t="str">
        <f>VLOOKUP(A24,HOP!A:L,12,0)</f>
        <v>596.00</v>
      </c>
      <c r="F24" t="str">
        <f>VLOOKUP(A24,HOP!A:C,3,0)</f>
        <v>2409422</v>
      </c>
      <c r="G24">
        <f t="shared" si="0"/>
        <v>0</v>
      </c>
      <c r="H24" t="str">
        <f t="shared" si="1"/>
        <v>，2409422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108</v>
      </c>
      <c r="C25" s="7" t="s">
        <v>81</v>
      </c>
      <c r="D25" s="3">
        <v>1240</v>
      </c>
      <c r="E25" t="str">
        <f>VLOOKUP(A25,HOP!A:L,12,0)</f>
        <v>1240.00</v>
      </c>
      <c r="F25" t="str">
        <f>VLOOKUP(A25,HOP!A:C,3,0)</f>
        <v>2409490</v>
      </c>
      <c r="G25">
        <f t="shared" si="0"/>
        <v>0</v>
      </c>
      <c r="H25" t="str">
        <f t="shared" si="1"/>
        <v>，2409490</v>
      </c>
      <c r="I25" t="str">
        <f>VLOOKUP(A25,HOP!A:T,20,0)</f>
        <v>直连</v>
      </c>
    </row>
    <row r="26" ht="14.25" hidden="1" customHeight="1" spans="1:9">
      <c r="A26" s="6" t="s">
        <v>256</v>
      </c>
      <c r="B26" s="7" t="s">
        <v>108</v>
      </c>
      <c r="C26" s="7" t="s">
        <v>81</v>
      </c>
      <c r="D26" s="3">
        <v>652</v>
      </c>
      <c r="E26" t="str">
        <f>VLOOKUP(A26,HOP!A:L,12,0)</f>
        <v>652.00</v>
      </c>
      <c r="F26" t="str">
        <f>VLOOKUP(A26,HOP!A:C,3,0)</f>
        <v>2409578</v>
      </c>
      <c r="G26">
        <f t="shared" si="0"/>
        <v>0</v>
      </c>
      <c r="H26" t="str">
        <f t="shared" si="1"/>
        <v>，2409578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108</v>
      </c>
      <c r="C27" s="7" t="s">
        <v>81</v>
      </c>
      <c r="D27" s="3">
        <v>293</v>
      </c>
      <c r="E27" t="str">
        <f>VLOOKUP(A27,HOP!A:L,12,0)</f>
        <v>293.00</v>
      </c>
      <c r="F27" t="str">
        <f>VLOOKUP(A27,HOP!A:C,3,0)</f>
        <v>2409600</v>
      </c>
      <c r="G27">
        <f t="shared" si="0"/>
        <v>0</v>
      </c>
      <c r="H27" t="str">
        <f t="shared" si="1"/>
        <v>，2409600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108</v>
      </c>
      <c r="C28" s="7" t="s">
        <v>81</v>
      </c>
      <c r="D28" s="3">
        <v>1138</v>
      </c>
      <c r="E28" t="str">
        <f>VLOOKUP(A28,HOP!A:L,12,0)</f>
        <v>1138.00</v>
      </c>
      <c r="F28" t="str">
        <f>VLOOKUP(A28,HOP!A:C,3,0)</f>
        <v>2409238</v>
      </c>
      <c r="G28">
        <f t="shared" si="0"/>
        <v>0</v>
      </c>
      <c r="H28" t="str">
        <f t="shared" si="1"/>
        <v>，2409238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108</v>
      </c>
      <c r="C29" s="7" t="s">
        <v>81</v>
      </c>
      <c r="D29" s="3">
        <v>268</v>
      </c>
      <c r="E29" t="str">
        <f>VLOOKUP(A29,HOP!A:L,12,0)</f>
        <v>268.00</v>
      </c>
      <c r="F29" t="str">
        <f>VLOOKUP(A29,HOP!A:C,3,0)</f>
        <v>2409242</v>
      </c>
      <c r="G29">
        <f t="shared" si="0"/>
        <v>0</v>
      </c>
      <c r="H29" t="str">
        <f t="shared" si="1"/>
        <v>，2409242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108</v>
      </c>
      <c r="C30" s="7" t="s">
        <v>81</v>
      </c>
      <c r="D30" s="3">
        <v>191</v>
      </c>
      <c r="E30" t="str">
        <f>VLOOKUP(A30,HOP!A:L,12,0)</f>
        <v>191.00</v>
      </c>
      <c r="F30" t="str">
        <f>VLOOKUP(A30,HOP!A:C,3,0)</f>
        <v>2409549</v>
      </c>
      <c r="G30">
        <f t="shared" si="0"/>
        <v>0</v>
      </c>
      <c r="H30" t="str">
        <f t="shared" si="1"/>
        <v>，2409549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108</v>
      </c>
      <c r="C31" s="7" t="s">
        <v>81</v>
      </c>
      <c r="D31" s="3">
        <v>673</v>
      </c>
      <c r="E31" t="str">
        <f>VLOOKUP(A31,HOP!A:L,12,0)</f>
        <v>673.00</v>
      </c>
      <c r="F31" t="str">
        <f>VLOOKUP(A31,HOP!A:C,3,0)</f>
        <v>2409211</v>
      </c>
      <c r="G31">
        <f t="shared" si="0"/>
        <v>0</v>
      </c>
      <c r="H31" t="str">
        <f t="shared" si="1"/>
        <v>，2409211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108</v>
      </c>
      <c r="C32" s="7" t="s">
        <v>81</v>
      </c>
      <c r="D32" s="3">
        <v>293</v>
      </c>
      <c r="E32" t="str">
        <f>VLOOKUP(A32,HOP!A:L,12,0)</f>
        <v>293.00</v>
      </c>
      <c r="F32" t="str">
        <f>VLOOKUP(A32,HOP!A:C,3,0)</f>
        <v>2409478</v>
      </c>
      <c r="G32">
        <f t="shared" si="0"/>
        <v>0</v>
      </c>
      <c r="H32" t="str">
        <f t="shared" si="1"/>
        <v>，2409478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108</v>
      </c>
      <c r="C33" s="7" t="s">
        <v>81</v>
      </c>
      <c r="D33" s="3">
        <v>147</v>
      </c>
      <c r="E33" t="str">
        <f>VLOOKUP(A33,HOP!A:L,12,0)</f>
        <v>147.00</v>
      </c>
      <c r="F33" t="str">
        <f>VLOOKUP(A33,HOP!A:C,3,0)</f>
        <v>2409579</v>
      </c>
      <c r="G33">
        <f t="shared" si="0"/>
        <v>0</v>
      </c>
      <c r="H33" t="str">
        <f t="shared" si="1"/>
        <v>，2409579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108</v>
      </c>
      <c r="C34" s="7" t="s">
        <v>81</v>
      </c>
      <c r="D34" s="3">
        <v>534</v>
      </c>
      <c r="E34" t="str">
        <f>VLOOKUP(A34,HOP!A:L,12,0)</f>
        <v>534.00</v>
      </c>
      <c r="F34" t="str">
        <f>VLOOKUP(A34,HOP!A:C,3,0)</f>
        <v>2409460</v>
      </c>
      <c r="G34">
        <f t="shared" si="0"/>
        <v>0</v>
      </c>
      <c r="H34" t="str">
        <f t="shared" si="1"/>
        <v>，2409460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108</v>
      </c>
      <c r="C35" s="7" t="s">
        <v>81</v>
      </c>
      <c r="D35" s="3">
        <v>352</v>
      </c>
      <c r="E35" t="str">
        <f>VLOOKUP(A35,HOP!A:L,12,0)</f>
        <v>352.00</v>
      </c>
      <c r="F35" t="str">
        <f>VLOOKUP(A35,HOP!A:C,3,0)</f>
        <v>2409327</v>
      </c>
      <c r="G35">
        <f t="shared" si="0"/>
        <v>0</v>
      </c>
      <c r="H35" t="str">
        <f t="shared" si="1"/>
        <v>，2409327</v>
      </c>
      <c r="I35" t="str">
        <f>VLOOKUP(A35,HOP!A:T,20,0)</f>
        <v>直连</v>
      </c>
    </row>
    <row r="36" ht="14.25" hidden="1" customHeight="1" spans="1:9">
      <c r="A36" s="6" t="s">
        <v>330</v>
      </c>
      <c r="B36" s="7" t="s">
        <v>108</v>
      </c>
      <c r="C36" s="7" t="s">
        <v>81</v>
      </c>
      <c r="D36" s="3">
        <v>201</v>
      </c>
      <c r="E36" t="str">
        <f>VLOOKUP(A36,HOP!A:L,12,0)</f>
        <v>201.00</v>
      </c>
      <c r="F36" t="str">
        <f>VLOOKUP(A36,HOP!A:C,3,0)</f>
        <v>2409457</v>
      </c>
      <c r="G36">
        <f t="shared" si="0"/>
        <v>0</v>
      </c>
      <c r="H36" t="str">
        <f t="shared" si="1"/>
        <v>，2409457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108</v>
      </c>
      <c r="C37" s="7" t="s">
        <v>81</v>
      </c>
      <c r="D37" s="3">
        <v>156</v>
      </c>
      <c r="E37" t="str">
        <f>VLOOKUP(A37,HOP!A:L,12,0)</f>
        <v>156.00</v>
      </c>
      <c r="F37" t="str">
        <f>VLOOKUP(A37,HOP!A:C,3,0)</f>
        <v>2409429</v>
      </c>
      <c r="G37">
        <f t="shared" si="0"/>
        <v>0</v>
      </c>
      <c r="H37" t="str">
        <f t="shared" si="1"/>
        <v>，2409429</v>
      </c>
      <c r="I37" t="str">
        <f>VLOOKUP(A37,HOP!A:T,20,0)</f>
        <v>直连</v>
      </c>
    </row>
    <row r="38" spans="1:10">
      <c r="A38" s="44" t="s">
        <v>355</v>
      </c>
      <c r="D38" s="8">
        <v>-25</v>
      </c>
      <c r="E38" t="e">
        <f>VLOOKUP(A38,HOP!A:L,12,0)</f>
        <v>#N/A</v>
      </c>
      <c r="F38">
        <v>2405282</v>
      </c>
      <c r="G38" t="e">
        <f t="shared" si="0"/>
        <v>#N/A</v>
      </c>
      <c r="H38" t="str">
        <f t="shared" si="1"/>
        <v>，2405282</v>
      </c>
      <c r="I38" t="e">
        <f>VLOOKUP(A38,HOP!A:T,20,0)</f>
        <v>#N/A</v>
      </c>
      <c r="J38" s="5" t="s">
        <v>362</v>
      </c>
    </row>
    <row r="40" spans="4:4">
      <c r="D40" s="3">
        <f>SUM(D2:D39)</f>
        <v>19635</v>
      </c>
    </row>
    <row r="41" ht="14.25" spans="4:4">
      <c r="D41" s="9" t="s">
        <v>23</v>
      </c>
    </row>
    <row r="45" spans="1:3">
      <c r="A45" t="s">
        <v>363</v>
      </c>
      <c r="C45">
        <v>1368</v>
      </c>
    </row>
    <row r="46" spans="1:3">
      <c r="A46" t="s">
        <v>364</v>
      </c>
      <c r="C46">
        <v>18151</v>
      </c>
    </row>
    <row r="47" spans="1:3">
      <c r="A47" t="s">
        <v>365</v>
      </c>
      <c r="C47">
        <v>116</v>
      </c>
    </row>
    <row r="48" spans="1:3">
      <c r="A48" s="5" t="s">
        <v>366</v>
      </c>
      <c r="C48">
        <f>SUBTOTAL(9,C45:C47)</f>
        <v>19635</v>
      </c>
    </row>
  </sheetData>
  <autoFilter ref="A1:AF38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367</v>
      </c>
      <c r="B1" s="2" t="s">
        <v>368</v>
      </c>
      <c r="C1" s="2" t="s">
        <v>369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370</v>
      </c>
      <c r="I1" s="2" t="s">
        <v>371</v>
      </c>
      <c r="J1" s="2" t="s">
        <v>372</v>
      </c>
      <c r="K1" s="2" t="s">
        <v>373</v>
      </c>
      <c r="L1" s="2" t="s">
        <v>374</v>
      </c>
      <c r="M1" s="2" t="s">
        <v>375</v>
      </c>
      <c r="N1" s="2" t="s">
        <v>376</v>
      </c>
      <c r="O1" s="2" t="s">
        <v>377</v>
      </c>
      <c r="P1" s="2" t="s">
        <v>378</v>
      </c>
      <c r="Q1" s="2" t="s">
        <v>379</v>
      </c>
      <c r="R1" s="2" t="s">
        <v>380</v>
      </c>
      <c r="S1" s="2" t="s">
        <v>381</v>
      </c>
      <c r="T1" s="2" t="s">
        <v>382</v>
      </c>
    </row>
    <row r="2" s="1" customFormat="1" spans="1:20">
      <c r="A2" s="1" t="s">
        <v>184</v>
      </c>
      <c r="B2" s="1" t="s">
        <v>108</v>
      </c>
      <c r="C2" s="1" t="s">
        <v>383</v>
      </c>
      <c r="D2" s="1" t="s">
        <v>186</v>
      </c>
      <c r="E2" s="1" t="s">
        <v>187</v>
      </c>
      <c r="F2" s="1" t="s">
        <v>108</v>
      </c>
      <c r="G2" s="1" t="s">
        <v>81</v>
      </c>
      <c r="H2" s="1" t="s">
        <v>357</v>
      </c>
      <c r="I2" s="1" t="s">
        <v>384</v>
      </c>
      <c r="J2" s="1" t="s">
        <v>385</v>
      </c>
      <c r="K2" s="1" t="s">
        <v>384</v>
      </c>
      <c r="L2" s="1" t="s">
        <v>384</v>
      </c>
      <c r="M2" s="1" t="s">
        <v>386</v>
      </c>
      <c r="N2" s="1" t="s">
        <v>386</v>
      </c>
      <c r="O2" s="1" t="s">
        <v>387</v>
      </c>
      <c r="P2" s="1" t="s">
        <v>388</v>
      </c>
      <c r="Q2" s="1" t="s">
        <v>389</v>
      </c>
      <c r="R2" s="1" t="s">
        <v>74</v>
      </c>
      <c r="S2" s="1" t="s">
        <v>36</v>
      </c>
      <c r="T2" s="1" t="s">
        <v>390</v>
      </c>
    </row>
    <row r="3" s="1" customFormat="1" spans="1:20">
      <c r="A3" s="1" t="s">
        <v>264</v>
      </c>
      <c r="B3" s="1" t="s">
        <v>108</v>
      </c>
      <c r="C3" s="1" t="s">
        <v>391</v>
      </c>
      <c r="D3" s="1" t="s">
        <v>266</v>
      </c>
      <c r="E3" s="1" t="s">
        <v>267</v>
      </c>
      <c r="F3" s="1" t="s">
        <v>108</v>
      </c>
      <c r="G3" s="1" t="s">
        <v>81</v>
      </c>
      <c r="H3" s="1" t="s">
        <v>357</v>
      </c>
      <c r="I3" s="1" t="s">
        <v>392</v>
      </c>
      <c r="J3" s="1" t="s">
        <v>385</v>
      </c>
      <c r="K3" s="1" t="s">
        <v>392</v>
      </c>
      <c r="L3" s="1" t="s">
        <v>392</v>
      </c>
      <c r="M3" s="1" t="s">
        <v>386</v>
      </c>
      <c r="N3" s="1" t="s">
        <v>386</v>
      </c>
      <c r="O3" s="1" t="s">
        <v>387</v>
      </c>
      <c r="P3" s="1" t="s">
        <v>388</v>
      </c>
      <c r="Q3" s="1" t="s">
        <v>393</v>
      </c>
      <c r="R3" s="1" t="s">
        <v>74</v>
      </c>
      <c r="S3" s="1" t="s">
        <v>36</v>
      </c>
      <c r="T3" s="1" t="s">
        <v>390</v>
      </c>
    </row>
    <row r="4" s="1" customFormat="1" spans="1:20">
      <c r="A4" s="1" t="s">
        <v>104</v>
      </c>
      <c r="B4" s="1" t="s">
        <v>108</v>
      </c>
      <c r="C4" s="1" t="s">
        <v>394</v>
      </c>
      <c r="D4" s="1" t="s">
        <v>106</v>
      </c>
      <c r="E4" s="1" t="s">
        <v>107</v>
      </c>
      <c r="F4" s="1" t="s">
        <v>108</v>
      </c>
      <c r="G4" s="1" t="s">
        <v>81</v>
      </c>
      <c r="H4" s="1" t="s">
        <v>357</v>
      </c>
      <c r="I4" s="1" t="s">
        <v>395</v>
      </c>
      <c r="J4" s="1" t="s">
        <v>385</v>
      </c>
      <c r="K4" s="1" t="s">
        <v>395</v>
      </c>
      <c r="L4" s="1" t="s">
        <v>395</v>
      </c>
      <c r="M4" s="1" t="s">
        <v>386</v>
      </c>
      <c r="N4" s="1" t="s">
        <v>386</v>
      </c>
      <c r="O4" s="1" t="s">
        <v>387</v>
      </c>
      <c r="P4" s="1" t="s">
        <v>388</v>
      </c>
      <c r="Q4" s="1" t="s">
        <v>396</v>
      </c>
      <c r="R4" s="1" t="s">
        <v>74</v>
      </c>
      <c r="S4" s="1" t="s">
        <v>36</v>
      </c>
      <c r="T4" s="1" t="s">
        <v>390</v>
      </c>
    </row>
    <row r="5" s="1" customFormat="1" spans="1:20">
      <c r="A5" s="1" t="s">
        <v>308</v>
      </c>
      <c r="B5" s="1" t="s">
        <v>108</v>
      </c>
      <c r="C5" s="1" t="s">
        <v>397</v>
      </c>
      <c r="D5" s="1" t="s">
        <v>310</v>
      </c>
      <c r="E5" s="1" t="s">
        <v>311</v>
      </c>
      <c r="F5" s="1" t="s">
        <v>108</v>
      </c>
      <c r="G5" s="1" t="s">
        <v>81</v>
      </c>
      <c r="H5" s="1" t="s">
        <v>357</v>
      </c>
      <c r="I5" s="1" t="s">
        <v>398</v>
      </c>
      <c r="J5" s="1" t="s">
        <v>385</v>
      </c>
      <c r="K5" s="1" t="s">
        <v>398</v>
      </c>
      <c r="L5" s="1" t="s">
        <v>398</v>
      </c>
      <c r="M5" s="1" t="s">
        <v>386</v>
      </c>
      <c r="N5" s="1" t="s">
        <v>386</v>
      </c>
      <c r="O5" s="1" t="s">
        <v>387</v>
      </c>
      <c r="P5" s="1" t="s">
        <v>388</v>
      </c>
      <c r="Q5" s="1" t="s">
        <v>399</v>
      </c>
      <c r="R5" s="1" t="s">
        <v>74</v>
      </c>
      <c r="S5" s="1" t="s">
        <v>36</v>
      </c>
      <c r="T5" s="1" t="s">
        <v>390</v>
      </c>
    </row>
    <row r="6" s="1" customFormat="1" spans="1:20">
      <c r="A6" s="1" t="s">
        <v>256</v>
      </c>
      <c r="B6" s="1" t="s">
        <v>108</v>
      </c>
      <c r="C6" s="1" t="s">
        <v>400</v>
      </c>
      <c r="D6" s="1" t="s">
        <v>258</v>
      </c>
      <c r="E6" s="1" t="s">
        <v>259</v>
      </c>
      <c r="F6" s="1" t="s">
        <v>108</v>
      </c>
      <c r="G6" s="1" t="s">
        <v>81</v>
      </c>
      <c r="H6" s="1" t="s">
        <v>357</v>
      </c>
      <c r="I6" s="1" t="s">
        <v>401</v>
      </c>
      <c r="J6" s="1" t="s">
        <v>385</v>
      </c>
      <c r="K6" s="1" t="s">
        <v>401</v>
      </c>
      <c r="L6" s="1" t="s">
        <v>401</v>
      </c>
      <c r="M6" s="1" t="s">
        <v>386</v>
      </c>
      <c r="N6" s="1" t="s">
        <v>386</v>
      </c>
      <c r="O6" s="1" t="s">
        <v>387</v>
      </c>
      <c r="P6" s="1" t="s">
        <v>388</v>
      </c>
      <c r="Q6" s="1" t="s">
        <v>402</v>
      </c>
      <c r="R6" s="1" t="s">
        <v>74</v>
      </c>
      <c r="S6" s="1" t="s">
        <v>36</v>
      </c>
      <c r="T6" s="1" t="s">
        <v>390</v>
      </c>
    </row>
    <row r="7" s="1" customFormat="1" spans="1:20">
      <c r="A7" s="1" t="s">
        <v>177</v>
      </c>
      <c r="B7" s="1" t="s">
        <v>108</v>
      </c>
      <c r="C7" s="1" t="s">
        <v>403</v>
      </c>
      <c r="D7" s="1" t="s">
        <v>404</v>
      </c>
      <c r="E7" s="1" t="s">
        <v>180</v>
      </c>
      <c r="F7" s="1" t="s">
        <v>108</v>
      </c>
      <c r="G7" s="1" t="s">
        <v>81</v>
      </c>
      <c r="H7" s="1" t="s">
        <v>357</v>
      </c>
      <c r="I7" s="1" t="s">
        <v>405</v>
      </c>
      <c r="J7" s="1" t="s">
        <v>385</v>
      </c>
      <c r="K7" s="1" t="s">
        <v>405</v>
      </c>
      <c r="L7" s="1" t="s">
        <v>405</v>
      </c>
      <c r="M7" s="1" t="s">
        <v>386</v>
      </c>
      <c r="N7" s="1" t="s">
        <v>386</v>
      </c>
      <c r="O7" s="1" t="s">
        <v>387</v>
      </c>
      <c r="P7" s="1" t="s">
        <v>388</v>
      </c>
      <c r="Q7" s="1" t="s">
        <v>406</v>
      </c>
      <c r="R7" s="1" t="s">
        <v>74</v>
      </c>
      <c r="S7" s="1" t="s">
        <v>36</v>
      </c>
      <c r="T7" s="1" t="s">
        <v>390</v>
      </c>
    </row>
    <row r="8" s="1" customFormat="1" spans="1:20">
      <c r="A8" s="1" t="s">
        <v>288</v>
      </c>
      <c r="B8" s="1" t="s">
        <v>108</v>
      </c>
      <c r="C8" s="1" t="s">
        <v>407</v>
      </c>
      <c r="D8" s="1" t="s">
        <v>290</v>
      </c>
      <c r="E8" s="1" t="s">
        <v>291</v>
      </c>
      <c r="F8" s="1" t="s">
        <v>108</v>
      </c>
      <c r="G8" s="1" t="s">
        <v>81</v>
      </c>
      <c r="H8" s="1" t="s">
        <v>357</v>
      </c>
      <c r="I8" s="1" t="s">
        <v>408</v>
      </c>
      <c r="J8" s="1" t="s">
        <v>385</v>
      </c>
      <c r="K8" s="1" t="s">
        <v>408</v>
      </c>
      <c r="L8" s="1" t="s">
        <v>408</v>
      </c>
      <c r="M8" s="1" t="s">
        <v>386</v>
      </c>
      <c r="N8" s="1" t="s">
        <v>386</v>
      </c>
      <c r="O8" s="1" t="s">
        <v>387</v>
      </c>
      <c r="P8" s="1" t="s">
        <v>388</v>
      </c>
      <c r="Q8" s="1" t="s">
        <v>409</v>
      </c>
      <c r="R8" s="1" t="s">
        <v>74</v>
      </c>
      <c r="S8" s="1" t="s">
        <v>36</v>
      </c>
      <c r="T8" s="1" t="s">
        <v>390</v>
      </c>
    </row>
    <row r="9" s="1" customFormat="1" spans="1:20">
      <c r="A9" s="1" t="s">
        <v>162</v>
      </c>
      <c r="B9" s="1" t="s">
        <v>108</v>
      </c>
      <c r="C9" s="1" t="s">
        <v>410</v>
      </c>
      <c r="D9" s="1" t="s">
        <v>164</v>
      </c>
      <c r="E9" s="1" t="s">
        <v>165</v>
      </c>
      <c r="F9" s="1" t="s">
        <v>108</v>
      </c>
      <c r="G9" s="1" t="s">
        <v>81</v>
      </c>
      <c r="H9" s="1" t="s">
        <v>357</v>
      </c>
      <c r="I9" s="1" t="s">
        <v>411</v>
      </c>
      <c r="J9" s="1" t="s">
        <v>385</v>
      </c>
      <c r="K9" s="1" t="s">
        <v>411</v>
      </c>
      <c r="L9" s="1" t="s">
        <v>411</v>
      </c>
      <c r="M9" s="1" t="s">
        <v>386</v>
      </c>
      <c r="N9" s="1" t="s">
        <v>386</v>
      </c>
      <c r="O9" s="1" t="s">
        <v>387</v>
      </c>
      <c r="P9" s="1" t="s">
        <v>388</v>
      </c>
      <c r="Q9" s="1" t="s">
        <v>412</v>
      </c>
      <c r="R9" s="1" t="s">
        <v>74</v>
      </c>
      <c r="S9" s="1" t="s">
        <v>36</v>
      </c>
      <c r="T9" s="1" t="s">
        <v>390</v>
      </c>
    </row>
    <row r="10" s="1" customFormat="1" spans="1:20">
      <c r="A10" s="1" t="s">
        <v>129</v>
      </c>
      <c r="B10" s="1" t="s">
        <v>108</v>
      </c>
      <c r="C10" s="1" t="s">
        <v>413</v>
      </c>
      <c r="D10" s="1" t="s">
        <v>131</v>
      </c>
      <c r="E10" s="1" t="s">
        <v>132</v>
      </c>
      <c r="F10" s="1" t="s">
        <v>108</v>
      </c>
      <c r="G10" s="1" t="s">
        <v>81</v>
      </c>
      <c r="H10" s="1" t="s">
        <v>357</v>
      </c>
      <c r="I10" s="1" t="s">
        <v>414</v>
      </c>
      <c r="J10" s="1" t="s">
        <v>385</v>
      </c>
      <c r="K10" s="1" t="s">
        <v>414</v>
      </c>
      <c r="L10" s="1" t="s">
        <v>414</v>
      </c>
      <c r="M10" s="1" t="s">
        <v>386</v>
      </c>
      <c r="N10" s="1" t="s">
        <v>386</v>
      </c>
      <c r="O10" s="1" t="s">
        <v>387</v>
      </c>
      <c r="P10" s="1" t="s">
        <v>388</v>
      </c>
      <c r="Q10" s="1" t="s">
        <v>415</v>
      </c>
      <c r="R10" s="1" t="s">
        <v>74</v>
      </c>
      <c r="S10" s="1" t="s">
        <v>36</v>
      </c>
      <c r="T10" s="1" t="s">
        <v>390</v>
      </c>
    </row>
    <row r="11" s="1" customFormat="1" spans="1:20">
      <c r="A11" s="1" t="s">
        <v>160</v>
      </c>
      <c r="B11" s="1" t="s">
        <v>108</v>
      </c>
      <c r="C11" s="1" t="s">
        <v>416</v>
      </c>
      <c r="D11" s="1" t="s">
        <v>131</v>
      </c>
      <c r="E11" s="1" t="s">
        <v>161</v>
      </c>
      <c r="F11" s="1" t="s">
        <v>108</v>
      </c>
      <c r="G11" s="1" t="s">
        <v>81</v>
      </c>
      <c r="H11" s="1" t="s">
        <v>357</v>
      </c>
      <c r="I11" s="1" t="s">
        <v>414</v>
      </c>
      <c r="J11" s="1" t="s">
        <v>385</v>
      </c>
      <c r="K11" s="1" t="s">
        <v>414</v>
      </c>
      <c r="L11" s="1" t="s">
        <v>414</v>
      </c>
      <c r="M11" s="1" t="s">
        <v>386</v>
      </c>
      <c r="N11" s="1" t="s">
        <v>386</v>
      </c>
      <c r="O11" s="1" t="s">
        <v>387</v>
      </c>
      <c r="P11" s="1" t="s">
        <v>388</v>
      </c>
      <c r="Q11" s="1" t="s">
        <v>417</v>
      </c>
      <c r="R11" s="1" t="s">
        <v>74</v>
      </c>
      <c r="S11" s="1" t="s">
        <v>36</v>
      </c>
      <c r="T11" s="1" t="s">
        <v>390</v>
      </c>
    </row>
    <row r="12" s="1" customFormat="1" spans="1:20">
      <c r="A12" s="1" t="s">
        <v>248</v>
      </c>
      <c r="B12" s="1" t="s">
        <v>108</v>
      </c>
      <c r="C12" s="1" t="s">
        <v>418</v>
      </c>
      <c r="D12" s="1" t="s">
        <v>250</v>
      </c>
      <c r="E12" s="1" t="s">
        <v>419</v>
      </c>
      <c r="F12" s="1" t="s">
        <v>108</v>
      </c>
      <c r="G12" s="1" t="s">
        <v>81</v>
      </c>
      <c r="H12" s="1" t="s">
        <v>357</v>
      </c>
      <c r="I12" s="1" t="s">
        <v>420</v>
      </c>
      <c r="J12" s="1" t="s">
        <v>385</v>
      </c>
      <c r="K12" s="1" t="s">
        <v>420</v>
      </c>
      <c r="L12" s="1" t="s">
        <v>420</v>
      </c>
      <c r="M12" s="1" t="s">
        <v>386</v>
      </c>
      <c r="N12" s="1" t="s">
        <v>386</v>
      </c>
      <c r="O12" s="1" t="s">
        <v>387</v>
      </c>
      <c r="P12" s="1" t="s">
        <v>388</v>
      </c>
      <c r="Q12" s="1" t="s">
        <v>421</v>
      </c>
      <c r="R12" s="1" t="s">
        <v>74</v>
      </c>
      <c r="S12" s="1" t="s">
        <v>36</v>
      </c>
      <c r="T12" s="1" t="s">
        <v>390</v>
      </c>
    </row>
    <row r="13" s="1" customFormat="1" spans="1:20">
      <c r="A13" s="1" t="s">
        <v>303</v>
      </c>
      <c r="B13" s="1" t="s">
        <v>108</v>
      </c>
      <c r="C13" s="1" t="s">
        <v>422</v>
      </c>
      <c r="D13" s="1" t="s">
        <v>305</v>
      </c>
      <c r="E13" s="1" t="s">
        <v>306</v>
      </c>
      <c r="F13" s="1" t="s">
        <v>108</v>
      </c>
      <c r="G13" s="1" t="s">
        <v>81</v>
      </c>
      <c r="H13" s="1" t="s">
        <v>357</v>
      </c>
      <c r="I13" s="1" t="s">
        <v>392</v>
      </c>
      <c r="J13" s="1" t="s">
        <v>385</v>
      </c>
      <c r="K13" s="1" t="s">
        <v>392</v>
      </c>
      <c r="L13" s="1" t="s">
        <v>392</v>
      </c>
      <c r="M13" s="1" t="s">
        <v>386</v>
      </c>
      <c r="N13" s="1" t="s">
        <v>386</v>
      </c>
      <c r="O13" s="1" t="s">
        <v>387</v>
      </c>
      <c r="P13" s="1" t="s">
        <v>388</v>
      </c>
      <c r="Q13" s="1" t="s">
        <v>423</v>
      </c>
      <c r="R13" s="1" t="s">
        <v>74</v>
      </c>
      <c r="S13" s="1" t="s">
        <v>36</v>
      </c>
      <c r="T13" s="1" t="s">
        <v>390</v>
      </c>
    </row>
    <row r="14" s="1" customFormat="1" spans="1:20">
      <c r="A14" s="1" t="s">
        <v>315</v>
      </c>
      <c r="B14" s="1" t="s">
        <v>108</v>
      </c>
      <c r="C14" s="1" t="s">
        <v>424</v>
      </c>
      <c r="D14" s="1" t="s">
        <v>317</v>
      </c>
      <c r="E14" s="1" t="s">
        <v>425</v>
      </c>
      <c r="F14" s="1" t="s">
        <v>108</v>
      </c>
      <c r="G14" s="1" t="s">
        <v>81</v>
      </c>
      <c r="H14" s="1" t="s">
        <v>357</v>
      </c>
      <c r="I14" s="1" t="s">
        <v>426</v>
      </c>
      <c r="J14" s="1" t="s">
        <v>385</v>
      </c>
      <c r="K14" s="1" t="s">
        <v>426</v>
      </c>
      <c r="L14" s="1" t="s">
        <v>426</v>
      </c>
      <c r="M14" s="1" t="s">
        <v>386</v>
      </c>
      <c r="N14" s="1" t="s">
        <v>386</v>
      </c>
      <c r="O14" s="1" t="s">
        <v>387</v>
      </c>
      <c r="P14" s="1" t="s">
        <v>388</v>
      </c>
      <c r="Q14" s="1" t="s">
        <v>427</v>
      </c>
      <c r="R14" s="1" t="s">
        <v>74</v>
      </c>
      <c r="S14" s="1" t="s">
        <v>36</v>
      </c>
      <c r="T14" s="1" t="s">
        <v>390</v>
      </c>
    </row>
    <row r="15" s="1" customFormat="1" spans="1:20">
      <c r="A15" s="1" t="s">
        <v>330</v>
      </c>
      <c r="B15" s="1" t="s">
        <v>108</v>
      </c>
      <c r="C15" s="1" t="s">
        <v>428</v>
      </c>
      <c r="D15" s="1" t="s">
        <v>332</v>
      </c>
      <c r="E15" s="1" t="s">
        <v>333</v>
      </c>
      <c r="F15" s="1" t="s">
        <v>108</v>
      </c>
      <c r="G15" s="1" t="s">
        <v>81</v>
      </c>
      <c r="H15" s="1" t="s">
        <v>357</v>
      </c>
      <c r="I15" s="1" t="s">
        <v>429</v>
      </c>
      <c r="J15" s="1" t="s">
        <v>385</v>
      </c>
      <c r="K15" s="1" t="s">
        <v>429</v>
      </c>
      <c r="L15" s="1" t="s">
        <v>429</v>
      </c>
      <c r="M15" s="1" t="s">
        <v>386</v>
      </c>
      <c r="N15" s="1" t="s">
        <v>386</v>
      </c>
      <c r="O15" s="1" t="s">
        <v>387</v>
      </c>
      <c r="P15" s="1" t="s">
        <v>388</v>
      </c>
      <c r="Q15" s="1" t="s">
        <v>430</v>
      </c>
      <c r="R15" s="1" t="s">
        <v>74</v>
      </c>
      <c r="S15" s="1" t="s">
        <v>36</v>
      </c>
      <c r="T15" s="1" t="s">
        <v>390</v>
      </c>
    </row>
    <row r="16" s="1" customFormat="1" spans="1:20">
      <c r="A16" s="1" t="s">
        <v>145</v>
      </c>
      <c r="B16" s="1" t="s">
        <v>108</v>
      </c>
      <c r="C16" s="1" t="s">
        <v>431</v>
      </c>
      <c r="D16" s="1" t="s">
        <v>147</v>
      </c>
      <c r="E16" s="1" t="s">
        <v>148</v>
      </c>
      <c r="F16" s="1" t="s">
        <v>108</v>
      </c>
      <c r="G16" s="1" t="s">
        <v>81</v>
      </c>
      <c r="H16" s="1" t="s">
        <v>357</v>
      </c>
      <c r="I16" s="1" t="s">
        <v>432</v>
      </c>
      <c r="J16" s="1" t="s">
        <v>385</v>
      </c>
      <c r="K16" s="1" t="s">
        <v>432</v>
      </c>
      <c r="L16" s="1" t="s">
        <v>432</v>
      </c>
      <c r="M16" s="1" t="s">
        <v>386</v>
      </c>
      <c r="N16" s="1" t="s">
        <v>386</v>
      </c>
      <c r="O16" s="1" t="s">
        <v>387</v>
      </c>
      <c r="P16" s="1" t="s">
        <v>388</v>
      </c>
      <c r="Q16" s="1" t="s">
        <v>433</v>
      </c>
      <c r="R16" s="1" t="s">
        <v>74</v>
      </c>
      <c r="S16" s="1" t="s">
        <v>36</v>
      </c>
      <c r="T16" s="1" t="s">
        <v>390</v>
      </c>
    </row>
    <row r="17" s="1" customFormat="1" spans="1:20">
      <c r="A17" s="1" t="s">
        <v>337</v>
      </c>
      <c r="B17" s="1" t="s">
        <v>108</v>
      </c>
      <c r="C17" s="1" t="s">
        <v>434</v>
      </c>
      <c r="D17" s="1" t="s">
        <v>339</v>
      </c>
      <c r="E17" s="1" t="s">
        <v>340</v>
      </c>
      <c r="F17" s="1" t="s">
        <v>108</v>
      </c>
      <c r="G17" s="1" t="s">
        <v>81</v>
      </c>
      <c r="H17" s="1" t="s">
        <v>357</v>
      </c>
      <c r="I17" s="1" t="s">
        <v>435</v>
      </c>
      <c r="J17" s="1" t="s">
        <v>385</v>
      </c>
      <c r="K17" s="1" t="s">
        <v>435</v>
      </c>
      <c r="L17" s="1" t="s">
        <v>435</v>
      </c>
      <c r="M17" s="1" t="s">
        <v>386</v>
      </c>
      <c r="N17" s="1" t="s">
        <v>386</v>
      </c>
      <c r="O17" s="1" t="s">
        <v>387</v>
      </c>
      <c r="P17" s="1" t="s">
        <v>388</v>
      </c>
      <c r="Q17" s="1" t="s">
        <v>436</v>
      </c>
      <c r="R17" s="1" t="s">
        <v>74</v>
      </c>
      <c r="S17" s="1" t="s">
        <v>36</v>
      </c>
      <c r="T17" s="1" t="s">
        <v>390</v>
      </c>
    </row>
    <row r="18" s="1" customFormat="1" spans="1:20">
      <c r="A18" s="1" t="s">
        <v>170</v>
      </c>
      <c r="B18" s="1" t="s">
        <v>108</v>
      </c>
      <c r="C18" s="1" t="s">
        <v>437</v>
      </c>
      <c r="D18" s="1" t="s">
        <v>438</v>
      </c>
      <c r="E18" s="1" t="s">
        <v>173</v>
      </c>
      <c r="F18" s="1" t="s">
        <v>108</v>
      </c>
      <c r="G18" s="1" t="s">
        <v>81</v>
      </c>
      <c r="H18" s="1" t="s">
        <v>357</v>
      </c>
      <c r="I18" s="1" t="s">
        <v>439</v>
      </c>
      <c r="J18" s="1" t="s">
        <v>385</v>
      </c>
      <c r="K18" s="1" t="s">
        <v>439</v>
      </c>
      <c r="L18" s="1" t="s">
        <v>439</v>
      </c>
      <c r="M18" s="1" t="s">
        <v>386</v>
      </c>
      <c r="N18" s="1" t="s">
        <v>386</v>
      </c>
      <c r="O18" s="1" t="s">
        <v>387</v>
      </c>
      <c r="P18" s="1" t="s">
        <v>388</v>
      </c>
      <c r="Q18" s="1" t="s">
        <v>440</v>
      </c>
      <c r="R18" s="1" t="s">
        <v>74</v>
      </c>
      <c r="S18" s="1" t="s">
        <v>36</v>
      </c>
      <c r="T18" s="1" t="s">
        <v>390</v>
      </c>
    </row>
    <row r="19" s="1" customFormat="1" spans="1:20">
      <c r="A19" s="1" t="s">
        <v>240</v>
      </c>
      <c r="B19" s="1" t="s">
        <v>108</v>
      </c>
      <c r="C19" s="1" t="s">
        <v>441</v>
      </c>
      <c r="D19" s="1" t="s">
        <v>242</v>
      </c>
      <c r="E19" s="1" t="s">
        <v>243</v>
      </c>
      <c r="F19" s="1" t="s">
        <v>108</v>
      </c>
      <c r="G19" s="1" t="s">
        <v>81</v>
      </c>
      <c r="H19" s="1" t="s">
        <v>357</v>
      </c>
      <c r="I19" s="1" t="s">
        <v>442</v>
      </c>
      <c r="J19" s="1" t="s">
        <v>385</v>
      </c>
      <c r="K19" s="1" t="s">
        <v>442</v>
      </c>
      <c r="L19" s="1" t="s">
        <v>442</v>
      </c>
      <c r="M19" s="1" t="s">
        <v>386</v>
      </c>
      <c r="N19" s="1" t="s">
        <v>386</v>
      </c>
      <c r="O19" s="1" t="s">
        <v>387</v>
      </c>
      <c r="P19" s="1" t="s">
        <v>388</v>
      </c>
      <c r="Q19" s="1" t="s">
        <v>443</v>
      </c>
      <c r="R19" s="1" t="s">
        <v>74</v>
      </c>
      <c r="S19" s="1" t="s">
        <v>36</v>
      </c>
      <c r="T19" s="1" t="s">
        <v>390</v>
      </c>
    </row>
    <row r="20" s="1" customFormat="1" spans="1:20">
      <c r="A20" s="1" t="s">
        <v>113</v>
      </c>
      <c r="B20" s="1" t="s">
        <v>108</v>
      </c>
      <c r="C20" s="1" t="s">
        <v>444</v>
      </c>
      <c r="D20" s="1" t="s">
        <v>115</v>
      </c>
      <c r="E20" s="1" t="s">
        <v>116</v>
      </c>
      <c r="F20" s="1" t="s">
        <v>108</v>
      </c>
      <c r="G20" s="1" t="s">
        <v>81</v>
      </c>
      <c r="H20" s="1" t="s">
        <v>357</v>
      </c>
      <c r="I20" s="1" t="s">
        <v>445</v>
      </c>
      <c r="J20" s="1" t="s">
        <v>385</v>
      </c>
      <c r="K20" s="1" t="s">
        <v>445</v>
      </c>
      <c r="L20" s="1" t="s">
        <v>445</v>
      </c>
      <c r="M20" s="1" t="s">
        <v>386</v>
      </c>
      <c r="N20" s="1" t="s">
        <v>386</v>
      </c>
      <c r="O20" s="1" t="s">
        <v>387</v>
      </c>
      <c r="P20" s="1" t="s">
        <v>388</v>
      </c>
      <c r="Q20" s="1" t="s">
        <v>446</v>
      </c>
      <c r="R20" s="1" t="s">
        <v>74</v>
      </c>
      <c r="S20" s="1" t="s">
        <v>36</v>
      </c>
      <c r="T20" s="1" t="s">
        <v>390</v>
      </c>
    </row>
    <row r="21" s="1" customFormat="1" spans="1:20">
      <c r="A21" s="1" t="s">
        <v>323</v>
      </c>
      <c r="B21" s="1" t="s">
        <v>108</v>
      </c>
      <c r="C21" s="1" t="s">
        <v>447</v>
      </c>
      <c r="D21" s="1" t="s">
        <v>325</v>
      </c>
      <c r="E21" s="1" t="s">
        <v>326</v>
      </c>
      <c r="F21" s="1" t="s">
        <v>108</v>
      </c>
      <c r="G21" s="1" t="s">
        <v>81</v>
      </c>
      <c r="H21" s="1" t="s">
        <v>357</v>
      </c>
      <c r="I21" s="1" t="s">
        <v>448</v>
      </c>
      <c r="J21" s="1" t="s">
        <v>385</v>
      </c>
      <c r="K21" s="1" t="s">
        <v>448</v>
      </c>
      <c r="L21" s="1" t="s">
        <v>448</v>
      </c>
      <c r="M21" s="1" t="s">
        <v>386</v>
      </c>
      <c r="N21" s="1" t="s">
        <v>386</v>
      </c>
      <c r="O21" s="1" t="s">
        <v>387</v>
      </c>
      <c r="P21" s="1" t="s">
        <v>388</v>
      </c>
      <c r="Q21" s="1" t="s">
        <v>449</v>
      </c>
      <c r="R21" s="1" t="s">
        <v>74</v>
      </c>
      <c r="S21" s="1" t="s">
        <v>36</v>
      </c>
      <c r="T21" s="1" t="s">
        <v>390</v>
      </c>
    </row>
    <row r="22" s="1" customFormat="1" spans="1:20">
      <c r="A22" s="1" t="s">
        <v>280</v>
      </c>
      <c r="B22" s="1" t="s">
        <v>108</v>
      </c>
      <c r="C22" s="1" t="s">
        <v>450</v>
      </c>
      <c r="D22" s="1" t="s">
        <v>282</v>
      </c>
      <c r="E22" s="1" t="s">
        <v>283</v>
      </c>
      <c r="F22" s="1" t="s">
        <v>108</v>
      </c>
      <c r="G22" s="1" t="s">
        <v>81</v>
      </c>
      <c r="H22" s="1" t="s">
        <v>357</v>
      </c>
      <c r="I22" s="1" t="s">
        <v>451</v>
      </c>
      <c r="J22" s="1" t="s">
        <v>385</v>
      </c>
      <c r="K22" s="1" t="s">
        <v>451</v>
      </c>
      <c r="L22" s="1" t="s">
        <v>451</v>
      </c>
      <c r="M22" s="1" t="s">
        <v>386</v>
      </c>
      <c r="N22" s="1" t="s">
        <v>386</v>
      </c>
      <c r="O22" s="1" t="s">
        <v>387</v>
      </c>
      <c r="P22" s="1" t="s">
        <v>388</v>
      </c>
      <c r="Q22" s="1" t="s">
        <v>452</v>
      </c>
      <c r="R22" s="1" t="s">
        <v>74</v>
      </c>
      <c r="S22" s="1" t="s">
        <v>36</v>
      </c>
      <c r="T22" s="1" t="s">
        <v>390</v>
      </c>
    </row>
    <row r="23" s="1" customFormat="1" spans="1:20">
      <c r="A23" s="1" t="s">
        <v>272</v>
      </c>
      <c r="B23" s="1" t="s">
        <v>108</v>
      </c>
      <c r="C23" s="1" t="s">
        <v>453</v>
      </c>
      <c r="D23" s="1" t="s">
        <v>274</v>
      </c>
      <c r="E23" s="1" t="s">
        <v>275</v>
      </c>
      <c r="F23" s="1" t="s">
        <v>108</v>
      </c>
      <c r="G23" s="1" t="s">
        <v>81</v>
      </c>
      <c r="H23" s="1" t="s">
        <v>357</v>
      </c>
      <c r="I23" s="1" t="s">
        <v>454</v>
      </c>
      <c r="J23" s="1" t="s">
        <v>385</v>
      </c>
      <c r="K23" s="1" t="s">
        <v>454</v>
      </c>
      <c r="L23" s="1" t="s">
        <v>454</v>
      </c>
      <c r="M23" s="1" t="s">
        <v>386</v>
      </c>
      <c r="N23" s="1" t="s">
        <v>386</v>
      </c>
      <c r="O23" s="1" t="s">
        <v>387</v>
      </c>
      <c r="P23" s="1" t="s">
        <v>388</v>
      </c>
      <c r="Q23" s="1" t="s">
        <v>455</v>
      </c>
      <c r="R23" s="1" t="s">
        <v>74</v>
      </c>
      <c r="S23" s="1" t="s">
        <v>36</v>
      </c>
      <c r="T23" s="1" t="s">
        <v>390</v>
      </c>
    </row>
    <row r="24" s="1" customFormat="1" spans="1:20">
      <c r="A24" s="1" t="s">
        <v>295</v>
      </c>
      <c r="B24" s="1" t="s">
        <v>108</v>
      </c>
      <c r="C24" s="1" t="s">
        <v>456</v>
      </c>
      <c r="D24" s="1" t="s">
        <v>297</v>
      </c>
      <c r="E24" s="1" t="s">
        <v>298</v>
      </c>
      <c r="F24" s="1" t="s">
        <v>108</v>
      </c>
      <c r="G24" s="1" t="s">
        <v>81</v>
      </c>
      <c r="H24" s="1" t="s">
        <v>357</v>
      </c>
      <c r="I24" s="1" t="s">
        <v>457</v>
      </c>
      <c r="J24" s="1" t="s">
        <v>385</v>
      </c>
      <c r="K24" s="1" t="s">
        <v>457</v>
      </c>
      <c r="L24" s="1" t="s">
        <v>457</v>
      </c>
      <c r="M24" s="1" t="s">
        <v>386</v>
      </c>
      <c r="N24" s="1" t="s">
        <v>386</v>
      </c>
      <c r="O24" s="1" t="s">
        <v>387</v>
      </c>
      <c r="P24" s="1" t="s">
        <v>388</v>
      </c>
      <c r="Q24" s="1" t="s">
        <v>458</v>
      </c>
      <c r="R24" s="1" t="s">
        <v>74</v>
      </c>
      <c r="S24" s="1" t="s">
        <v>36</v>
      </c>
      <c r="T24" s="1" t="s">
        <v>390</v>
      </c>
    </row>
    <row r="25" s="1" customFormat="1" spans="1:20">
      <c r="A25" s="1" t="s">
        <v>152</v>
      </c>
      <c r="B25" s="1" t="s">
        <v>108</v>
      </c>
      <c r="C25" s="1" t="s">
        <v>459</v>
      </c>
      <c r="D25" s="1" t="s">
        <v>154</v>
      </c>
      <c r="E25" s="1" t="s">
        <v>155</v>
      </c>
      <c r="F25" s="1" t="s">
        <v>108</v>
      </c>
      <c r="G25" s="1" t="s">
        <v>81</v>
      </c>
      <c r="H25" s="1" t="s">
        <v>357</v>
      </c>
      <c r="I25" s="1" t="s">
        <v>460</v>
      </c>
      <c r="J25" s="1" t="s">
        <v>385</v>
      </c>
      <c r="K25" s="1" t="s">
        <v>460</v>
      </c>
      <c r="L25" s="1" t="s">
        <v>460</v>
      </c>
      <c r="M25" s="1" t="s">
        <v>386</v>
      </c>
      <c r="N25" s="1" t="s">
        <v>386</v>
      </c>
      <c r="O25" s="1" t="s">
        <v>387</v>
      </c>
      <c r="P25" s="1" t="s">
        <v>388</v>
      </c>
      <c r="Q25" s="1" t="s">
        <v>461</v>
      </c>
      <c r="R25" s="1" t="s">
        <v>74</v>
      </c>
      <c r="S25" s="1" t="s">
        <v>36</v>
      </c>
      <c r="T25" s="1" t="s">
        <v>390</v>
      </c>
    </row>
    <row r="26" s="1" customFormat="1" spans="1:20">
      <c r="A26" s="1" t="s">
        <v>121</v>
      </c>
      <c r="B26" s="1" t="s">
        <v>108</v>
      </c>
      <c r="C26" s="1" t="s">
        <v>462</v>
      </c>
      <c r="D26" s="1" t="s">
        <v>123</v>
      </c>
      <c r="E26" s="1" t="s">
        <v>124</v>
      </c>
      <c r="F26" s="1" t="s">
        <v>108</v>
      </c>
      <c r="G26" s="1" t="s">
        <v>81</v>
      </c>
      <c r="H26" s="1" t="s">
        <v>357</v>
      </c>
      <c r="I26" s="1" t="s">
        <v>463</v>
      </c>
      <c r="J26" s="1" t="s">
        <v>385</v>
      </c>
      <c r="K26" s="1" t="s">
        <v>463</v>
      </c>
      <c r="L26" s="1" t="s">
        <v>463</v>
      </c>
      <c r="M26" s="1" t="s">
        <v>386</v>
      </c>
      <c r="N26" s="1" t="s">
        <v>386</v>
      </c>
      <c r="O26" s="1" t="s">
        <v>387</v>
      </c>
      <c r="P26" s="1" t="s">
        <v>388</v>
      </c>
      <c r="Q26" s="1" t="s">
        <v>464</v>
      </c>
      <c r="R26" s="1" t="s">
        <v>74</v>
      </c>
      <c r="S26" s="1" t="s">
        <v>36</v>
      </c>
      <c r="T26" s="1" t="s">
        <v>390</v>
      </c>
    </row>
    <row r="27" s="1" customFormat="1" spans="1:20">
      <c r="A27" s="1" t="s">
        <v>232</v>
      </c>
      <c r="B27" s="1" t="s">
        <v>91</v>
      </c>
      <c r="C27" s="1" t="s">
        <v>465</v>
      </c>
      <c r="D27" s="1" t="s">
        <v>234</v>
      </c>
      <c r="E27" s="1" t="s">
        <v>466</v>
      </c>
      <c r="F27" s="1" t="s">
        <v>108</v>
      </c>
      <c r="G27" s="1" t="s">
        <v>81</v>
      </c>
      <c r="H27" s="1" t="s">
        <v>357</v>
      </c>
      <c r="I27" s="1" t="s">
        <v>467</v>
      </c>
      <c r="J27" s="1" t="s">
        <v>385</v>
      </c>
      <c r="K27" s="1" t="s">
        <v>467</v>
      </c>
      <c r="L27" s="1" t="s">
        <v>467</v>
      </c>
      <c r="M27" s="1" t="s">
        <v>386</v>
      </c>
      <c r="N27" s="1" t="s">
        <v>386</v>
      </c>
      <c r="O27" s="1" t="s">
        <v>387</v>
      </c>
      <c r="P27" s="1" t="s">
        <v>388</v>
      </c>
      <c r="Q27" s="1" t="s">
        <v>468</v>
      </c>
      <c r="R27" s="1" t="s">
        <v>74</v>
      </c>
      <c r="S27" s="1" t="s">
        <v>36</v>
      </c>
      <c r="T27" s="1" t="s">
        <v>390</v>
      </c>
    </row>
    <row r="28" s="1" customFormat="1" spans="1:20">
      <c r="A28" s="1" t="s">
        <v>225</v>
      </c>
      <c r="B28" s="1" t="s">
        <v>91</v>
      </c>
      <c r="C28" s="1" t="s">
        <v>469</v>
      </c>
      <c r="D28" s="1" t="s">
        <v>227</v>
      </c>
      <c r="E28" s="1" t="s">
        <v>228</v>
      </c>
      <c r="F28" s="1" t="s">
        <v>108</v>
      </c>
      <c r="G28" s="1" t="s">
        <v>81</v>
      </c>
      <c r="H28" s="1" t="s">
        <v>357</v>
      </c>
      <c r="I28" s="1" t="s">
        <v>470</v>
      </c>
      <c r="J28" s="1" t="s">
        <v>385</v>
      </c>
      <c r="K28" s="1" t="s">
        <v>470</v>
      </c>
      <c r="L28" s="1" t="s">
        <v>470</v>
      </c>
      <c r="M28" s="1" t="s">
        <v>386</v>
      </c>
      <c r="N28" s="1" t="s">
        <v>386</v>
      </c>
      <c r="O28" s="1" t="s">
        <v>387</v>
      </c>
      <c r="P28" s="1" t="s">
        <v>388</v>
      </c>
      <c r="Q28" s="1" t="s">
        <v>471</v>
      </c>
      <c r="R28" s="1" t="s">
        <v>74</v>
      </c>
      <c r="S28" s="1" t="s">
        <v>36</v>
      </c>
      <c r="T28" s="1" t="s">
        <v>390</v>
      </c>
    </row>
    <row r="29" s="1" customFormat="1" spans="1:20">
      <c r="A29" s="1" t="s">
        <v>96</v>
      </c>
      <c r="B29" s="1" t="s">
        <v>91</v>
      </c>
      <c r="C29" s="1" t="s">
        <v>472</v>
      </c>
      <c r="D29" s="1" t="s">
        <v>98</v>
      </c>
      <c r="E29" s="1" t="s">
        <v>473</v>
      </c>
      <c r="F29" s="1" t="s">
        <v>91</v>
      </c>
      <c r="G29" s="1" t="s">
        <v>81</v>
      </c>
      <c r="H29" s="1" t="s">
        <v>357</v>
      </c>
      <c r="I29" s="1" t="s">
        <v>474</v>
      </c>
      <c r="J29" s="1" t="s">
        <v>385</v>
      </c>
      <c r="K29" s="1" t="s">
        <v>474</v>
      </c>
      <c r="L29" s="1" t="s">
        <v>474</v>
      </c>
      <c r="M29" s="1" t="s">
        <v>386</v>
      </c>
      <c r="N29" s="1" t="s">
        <v>386</v>
      </c>
      <c r="O29" s="1" t="s">
        <v>387</v>
      </c>
      <c r="P29" s="1" t="s">
        <v>388</v>
      </c>
      <c r="Q29" s="1" t="s">
        <v>475</v>
      </c>
      <c r="R29" s="1" t="s">
        <v>74</v>
      </c>
      <c r="S29" s="1" t="s">
        <v>36</v>
      </c>
      <c r="T29" s="1" t="s">
        <v>476</v>
      </c>
    </row>
    <row r="30" s="1" customFormat="1" spans="1:20">
      <c r="A30" s="1" t="s">
        <v>222</v>
      </c>
      <c r="B30" s="1" t="s">
        <v>80</v>
      </c>
      <c r="C30" s="1" t="s">
        <v>477</v>
      </c>
      <c r="D30" s="1" t="s">
        <v>164</v>
      </c>
      <c r="E30" s="1" t="s">
        <v>223</v>
      </c>
      <c r="F30" s="1" t="s">
        <v>108</v>
      </c>
      <c r="G30" s="1" t="s">
        <v>81</v>
      </c>
      <c r="H30" s="1" t="s">
        <v>357</v>
      </c>
      <c r="I30" s="1" t="s">
        <v>411</v>
      </c>
      <c r="J30" s="1" t="s">
        <v>385</v>
      </c>
      <c r="K30" s="1" t="s">
        <v>411</v>
      </c>
      <c r="L30" s="1" t="s">
        <v>411</v>
      </c>
      <c r="M30" s="1" t="s">
        <v>386</v>
      </c>
      <c r="N30" s="1" t="s">
        <v>386</v>
      </c>
      <c r="O30" s="1" t="s">
        <v>387</v>
      </c>
      <c r="P30" s="1" t="s">
        <v>388</v>
      </c>
      <c r="Q30" s="1" t="s">
        <v>478</v>
      </c>
      <c r="R30" s="1" t="s">
        <v>74</v>
      </c>
      <c r="S30" s="1" t="s">
        <v>36</v>
      </c>
      <c r="T30" s="1" t="s">
        <v>390</v>
      </c>
    </row>
    <row r="31" s="1" customFormat="1" spans="1:20">
      <c r="A31" s="1" t="s">
        <v>87</v>
      </c>
      <c r="B31" s="1" t="s">
        <v>80</v>
      </c>
      <c r="C31" s="1" t="s">
        <v>479</v>
      </c>
      <c r="D31" s="1" t="s">
        <v>89</v>
      </c>
      <c r="E31" s="1" t="s">
        <v>90</v>
      </c>
      <c r="F31" s="1" t="s">
        <v>91</v>
      </c>
      <c r="G31" s="1" t="s">
        <v>81</v>
      </c>
      <c r="H31" s="1" t="s">
        <v>357</v>
      </c>
      <c r="I31" s="1" t="s">
        <v>480</v>
      </c>
      <c r="J31" s="1" t="s">
        <v>385</v>
      </c>
      <c r="K31" s="1" t="s">
        <v>480</v>
      </c>
      <c r="L31" s="1" t="s">
        <v>480</v>
      </c>
      <c r="M31" s="1" t="s">
        <v>386</v>
      </c>
      <c r="N31" s="1" t="s">
        <v>386</v>
      </c>
      <c r="O31" s="1" t="s">
        <v>387</v>
      </c>
      <c r="P31" s="1" t="s">
        <v>388</v>
      </c>
      <c r="Q31" s="1" t="s">
        <v>481</v>
      </c>
      <c r="R31" s="1" t="s">
        <v>74</v>
      </c>
      <c r="S31" s="1" t="s">
        <v>36</v>
      </c>
      <c r="T31" s="1" t="s">
        <v>390</v>
      </c>
    </row>
    <row r="32" s="1" customFormat="1" spans="1:20">
      <c r="A32" s="1" t="s">
        <v>72</v>
      </c>
      <c r="B32" s="1" t="s">
        <v>80</v>
      </c>
      <c r="C32" s="1" t="s">
        <v>482</v>
      </c>
      <c r="D32" s="1" t="s">
        <v>483</v>
      </c>
      <c r="E32" s="1" t="s">
        <v>79</v>
      </c>
      <c r="F32" s="1" t="s">
        <v>80</v>
      </c>
      <c r="G32" s="1" t="s">
        <v>81</v>
      </c>
      <c r="H32" s="1" t="s">
        <v>357</v>
      </c>
      <c r="I32" s="1" t="s">
        <v>484</v>
      </c>
      <c r="J32" s="1" t="s">
        <v>385</v>
      </c>
      <c r="K32" s="1" t="s">
        <v>484</v>
      </c>
      <c r="L32" s="1" t="s">
        <v>484</v>
      </c>
      <c r="M32" s="1" t="s">
        <v>386</v>
      </c>
      <c r="N32" s="1" t="s">
        <v>386</v>
      </c>
      <c r="O32" s="1" t="s">
        <v>387</v>
      </c>
      <c r="P32" s="1" t="s">
        <v>388</v>
      </c>
      <c r="Q32" s="1" t="s">
        <v>485</v>
      </c>
      <c r="R32" s="1" t="s">
        <v>74</v>
      </c>
      <c r="S32" s="1" t="s">
        <v>36</v>
      </c>
      <c r="T32" s="1" t="s">
        <v>390</v>
      </c>
    </row>
    <row r="33" s="1" customFormat="1" spans="1:20">
      <c r="A33" s="1" t="s">
        <v>214</v>
      </c>
      <c r="B33" s="1" t="s">
        <v>213</v>
      </c>
      <c r="C33" s="1" t="s">
        <v>486</v>
      </c>
      <c r="D33" s="1" t="s">
        <v>216</v>
      </c>
      <c r="E33" s="1" t="s">
        <v>217</v>
      </c>
      <c r="F33" s="1" t="s">
        <v>108</v>
      </c>
      <c r="G33" s="1" t="s">
        <v>81</v>
      </c>
      <c r="H33" s="1" t="s">
        <v>357</v>
      </c>
      <c r="I33" s="1" t="s">
        <v>487</v>
      </c>
      <c r="J33" s="1" t="s">
        <v>385</v>
      </c>
      <c r="K33" s="1" t="s">
        <v>487</v>
      </c>
      <c r="L33" s="1" t="s">
        <v>487</v>
      </c>
      <c r="M33" s="1" t="s">
        <v>386</v>
      </c>
      <c r="N33" s="1" t="s">
        <v>386</v>
      </c>
      <c r="O33" s="1" t="s">
        <v>387</v>
      </c>
      <c r="P33" s="1" t="s">
        <v>388</v>
      </c>
      <c r="Q33" s="1" t="s">
        <v>488</v>
      </c>
      <c r="R33" s="1" t="s">
        <v>74</v>
      </c>
      <c r="S33" s="1" t="s">
        <v>36</v>
      </c>
      <c r="T33" s="1" t="s">
        <v>390</v>
      </c>
    </row>
    <row r="34" s="1" customFormat="1" spans="1:20">
      <c r="A34" s="1" t="s">
        <v>211</v>
      </c>
      <c r="B34" s="1" t="s">
        <v>213</v>
      </c>
      <c r="C34" s="1" t="s">
        <v>489</v>
      </c>
      <c r="D34" s="1" t="s">
        <v>89</v>
      </c>
      <c r="E34" s="1" t="s">
        <v>212</v>
      </c>
      <c r="F34" s="1" t="s">
        <v>91</v>
      </c>
      <c r="G34" s="1" t="s">
        <v>81</v>
      </c>
      <c r="H34" s="1" t="s">
        <v>357</v>
      </c>
      <c r="I34" s="1" t="s">
        <v>480</v>
      </c>
      <c r="J34" s="1" t="s">
        <v>385</v>
      </c>
      <c r="K34" s="1" t="s">
        <v>480</v>
      </c>
      <c r="L34" s="1" t="s">
        <v>480</v>
      </c>
      <c r="M34" s="1" t="s">
        <v>386</v>
      </c>
      <c r="N34" s="1" t="s">
        <v>386</v>
      </c>
      <c r="O34" s="1" t="s">
        <v>387</v>
      </c>
      <c r="P34" s="1" t="s">
        <v>388</v>
      </c>
      <c r="Q34" s="1" t="s">
        <v>490</v>
      </c>
      <c r="R34" s="1" t="s">
        <v>74</v>
      </c>
      <c r="S34" s="1" t="s">
        <v>36</v>
      </c>
      <c r="T34" s="1" t="s">
        <v>390</v>
      </c>
    </row>
    <row r="35" s="1" customFormat="1" spans="1:20">
      <c r="A35" s="1" t="s">
        <v>201</v>
      </c>
      <c r="B35" s="1" t="s">
        <v>205</v>
      </c>
      <c r="C35" s="1" t="s">
        <v>491</v>
      </c>
      <c r="D35" s="1" t="s">
        <v>492</v>
      </c>
      <c r="E35" s="1" t="s">
        <v>204</v>
      </c>
      <c r="F35" s="1" t="s">
        <v>206</v>
      </c>
      <c r="G35" s="1" t="s">
        <v>81</v>
      </c>
      <c r="H35" s="1" t="s">
        <v>357</v>
      </c>
      <c r="I35" s="1" t="s">
        <v>493</v>
      </c>
      <c r="J35" s="1" t="s">
        <v>385</v>
      </c>
      <c r="K35" s="1" t="s">
        <v>493</v>
      </c>
      <c r="L35" s="1" t="s">
        <v>493</v>
      </c>
      <c r="M35" s="1" t="s">
        <v>386</v>
      </c>
      <c r="N35" s="1" t="s">
        <v>386</v>
      </c>
      <c r="O35" s="1" t="s">
        <v>387</v>
      </c>
      <c r="P35" s="1" t="s">
        <v>388</v>
      </c>
      <c r="Q35" s="1" t="s">
        <v>494</v>
      </c>
      <c r="R35" s="1" t="s">
        <v>74</v>
      </c>
      <c r="S35" s="1" t="s">
        <v>36</v>
      </c>
      <c r="T35" s="1" t="s">
        <v>390</v>
      </c>
    </row>
    <row r="36" s="1" customFormat="1" spans="1:20">
      <c r="A36" s="1" t="s">
        <v>192</v>
      </c>
      <c r="B36" s="1" t="s">
        <v>196</v>
      </c>
      <c r="C36" s="1" t="s">
        <v>495</v>
      </c>
      <c r="D36" s="1" t="s">
        <v>496</v>
      </c>
      <c r="E36" s="1" t="s">
        <v>195</v>
      </c>
      <c r="F36" s="1" t="s">
        <v>80</v>
      </c>
      <c r="G36" s="1" t="s">
        <v>81</v>
      </c>
      <c r="H36" s="1" t="s">
        <v>357</v>
      </c>
      <c r="I36" s="1" t="s">
        <v>497</v>
      </c>
      <c r="J36" s="1" t="s">
        <v>385</v>
      </c>
      <c r="K36" s="1" t="s">
        <v>497</v>
      </c>
      <c r="L36" s="1" t="s">
        <v>497</v>
      </c>
      <c r="M36" s="1" t="s">
        <v>386</v>
      </c>
      <c r="N36" s="1" t="s">
        <v>386</v>
      </c>
      <c r="O36" s="1" t="s">
        <v>387</v>
      </c>
      <c r="P36" s="1" t="s">
        <v>388</v>
      </c>
      <c r="Q36" s="1" t="s">
        <v>498</v>
      </c>
      <c r="R36" s="1" t="s">
        <v>74</v>
      </c>
      <c r="S36" s="1" t="s">
        <v>36</v>
      </c>
      <c r="T36" s="1" t="s">
        <v>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2022-01-28T03:27:03Z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99BC53B2128440CFA4046F5C08F9B8D7</vt:lpwstr>
  </property>
</Properties>
</file>