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<sst xmlns="http://schemas.openxmlformats.org/spreadsheetml/2006/main" count="278" uniqueCount="140">
  <si>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</si>
  <si>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</si>
  <si>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</si>
  <si>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</si>
  <si>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</si>
  <si>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</si>
  <si>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</si>
  <si>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</si>
  <si>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</si>
  <si>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</si>
  <si>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</si>
  <si>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</si>
  <si>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</si>
  <si>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</si>
  <si>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</si>
  <si>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</si>
  <si>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</si>
  <si>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</si>
  <si>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</si>
  <si>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</si>
  <si>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</si>
  <si>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</si>
  <si>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</si>
  <si>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</si>
  <si>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</si>
  <si>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</si>
  <si>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</si>
  <si>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[兰卡威]兰卡威阿瑟尼亚度假酒店(Aseania Resort Langkawi)(55680309)</t>
  </si>
  <si>
    <t>豪华房&lt;不退款&gt;&lt;2人入住&gt;</t>
  </si>
  <si>
    <t>HKD</t>
  </si>
  <si>
    <t>Salleh/Mardhiah</t>
  </si>
  <si>
    <t>CA13030220128HKD</t>
  </si>
  <si>
    <t>未提现</t>
  </si>
  <si>
    <t>携程开票</t>
  </si>
  <si>
    <t>[萨斯卡通]萨斯卡通万豪唐普雷斯酒店(TownePlace Suites by Marriott Saskatoon)(60467229)</t>
  </si>
  <si>
    <t>特大床一室房(带沙发床)&lt;2人入住&gt;&lt;不退款&gt;&lt;早餐&gt;</t>
  </si>
  <si>
    <t>CAO/XIAOXIAO</t>
  </si>
  <si>
    <t>[卡斯特利翁-德拉普拉纳]因图尔集团卡斯特利翁酒店(Intur Castellon)(55519506)</t>
  </si>
  <si>
    <t>标准双人房&lt;不退款&gt;&lt;2人入住&gt;</t>
  </si>
  <si>
    <t>Villar Pulpillo/Luciano</t>
  </si>
  <si>
    <t>[吉隆坡]吉隆坡瑞吉酒店(The St. Regis Kuala Lumpur)(55694702)</t>
  </si>
  <si>
    <t>豪华城景特大床房&lt;不退款&gt;&lt;2人入住&gt;</t>
  </si>
  <si>
    <t>DATUK/LUCAS SEE SAU CHIN,TBA/TBA</t>
  </si>
  <si>
    <t>[济州市]济州天山商务酒店(Jeju Skyhill Business Hotel)(55585904)</t>
  </si>
  <si>
    <t>标准双床房&lt;不退款&gt;&lt;2人入住&gt;</t>
  </si>
  <si>
    <t>Kwon/Cheol</t>
  </si>
  <si>
    <t>[曼谷]诺富特暹罗广场酒店 (SHA Plus+)(Novotel Bangkok on Siam Square (SHA Plus+))(55320613)</t>
  </si>
  <si>
    <t>高级大号床房&lt;2人入住&gt;&lt;不退款&gt;</t>
  </si>
  <si>
    <t>Hipp/Jonas,Kitchen/Rawipon</t>
  </si>
  <si>
    <t>[西雅加达]LTC葛洛多克惬意酒店(Favehotel LTC Glodok)(56185709)</t>
  </si>
  <si>
    <t>趣味房&lt;不退款&gt;&lt;2人入住&gt;</t>
  </si>
  <si>
    <t>Ning/Zichun</t>
  </si>
  <si>
    <t>[首尔]金河酒店(GoldRiver Hotel)(55328869)</t>
  </si>
  <si>
    <t>豪华大床房&lt;不退款&gt;&lt;2人入住&gt;</t>
  </si>
  <si>
    <t>LIM/JUNG HO</t>
  </si>
  <si>
    <t>F0106357</t>
  </si>
  <si>
    <t>，</t>
  </si>
  <si>
    <t>8349 HKD</t>
  </si>
  <si>
    <t>A220128104330481</t>
  </si>
  <si>
    <t>总计：8349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</si>
  <si>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</si>
  <si>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</si>
  <si>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</si>
  <si>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</si>
  <si>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</si>
  <si>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</si>
  <si>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</si>
  <si>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</si>
  <si>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</si>
  <si>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</si>
  <si>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</si>
  <si>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</si>
  <si>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</si>
  <si>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</si>
  <si>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</si>
  <si>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</si>
  <si>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</si>
  <si>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2022-01-24</t>
  </si>
  <si>
    <t>2408353</t>
  </si>
  <si>
    <t>金河酒店</t>
  </si>
  <si>
    <t>LIM JUNG HO</t>
  </si>
  <si>
    <t>2022-01-25</t>
  </si>
  <si>
    <t>退房日周结</t>
  </si>
  <si>
    <t>370.51</t>
  </si>
  <si>
    <t>453.00</t>
  </si>
  <si>
    <t>0</t>
  </si>
  <si>
    <t>0.00</t>
  </si>
  <si>
    <t>携程汇智国际直连</t>
  </si>
  <si>
    <t>2022-01-24 20:44:02</t>
  </si>
  <si>
    <t>否</t>
  </si>
  <si>
    <t>汇智国际旅游发展有限公司</t>
  </si>
  <si>
    <t>直连</t>
  </si>
  <si>
    <t>2407935</t>
  </si>
  <si>
    <t>LTC葛洛多克惬意酒店</t>
  </si>
  <si>
    <t>Ning Zichun</t>
  </si>
  <si>
    <t>139.86</t>
  </si>
  <si>
    <t>171.00</t>
  </si>
  <si>
    <t>2022-01-24 15:02:34</t>
  </si>
  <si>
    <t>2022-01-23</t>
  </si>
  <si>
    <t>2406987</t>
  </si>
  <si>
    <t>诺富特暹罗广场酒店</t>
  </si>
  <si>
    <t>Hipp Jonas,Kitchen Rawipon</t>
  </si>
  <si>
    <t>585.62</t>
  </si>
  <si>
    <t>716.00</t>
  </si>
  <si>
    <t>2022-01-23 11:27:50</t>
  </si>
  <si>
    <t>2022-01-22</t>
  </si>
  <si>
    <t>2406374</t>
  </si>
  <si>
    <t>济州天山商务酒店</t>
  </si>
  <si>
    <t>Kwon Cheol</t>
  </si>
  <si>
    <t>112.05</t>
  </si>
  <si>
    <t>137.00</t>
  </si>
  <si>
    <t>2022-01-22 17:18:55</t>
  </si>
  <si>
    <t>2022-01-19</t>
  </si>
  <si>
    <t>2399889</t>
  </si>
  <si>
    <t>瑞吉酒店</t>
  </si>
  <si>
    <t>DATUK LUCAS SEE SAU CHIN,TBA TBA</t>
  </si>
  <si>
    <t>873.52</t>
  </si>
  <si>
    <t>1068.00</t>
  </si>
  <si>
    <t>2022-01-19 11:17:46</t>
  </si>
  <si>
    <t>2022-01-17</t>
  </si>
  <si>
    <t>2395538</t>
  </si>
  <si>
    <t>因图尔集团卡斯特利翁酒店</t>
  </si>
  <si>
    <t>Villar Pulpillo Luciano</t>
  </si>
  <si>
    <t>300.99</t>
  </si>
  <si>
    <t>368.00</t>
  </si>
  <si>
    <t>2022-01-17 01:40:13</t>
  </si>
  <si>
    <t>2022-01-04</t>
  </si>
  <si>
    <t>2371562</t>
  </si>
  <si>
    <t>萨斯卡通万豪唐普雷斯酒店</t>
  </si>
  <si>
    <t>CAO XIAOXIAO</t>
  </si>
  <si>
    <t>3254.53</t>
  </si>
  <si>
    <t>3984.00</t>
  </si>
  <si>
    <t>2022-01-04 12:41:51</t>
  </si>
  <si>
    <t>2021-10-12</t>
  </si>
  <si>
    <t>2276438</t>
  </si>
  <si>
    <t>兰卡威阿瑟尼亚度假酒店</t>
  </si>
  <si>
    <t>Salleh Mardhiah</t>
  </si>
  <si>
    <t>1206.47</t>
  </si>
  <si>
    <t>1452.00</t>
  </si>
  <si>
    <t>2021-10-13 08:05:00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</si>
</sst>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16531105251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44583</v>
      </c>
      <c r="G2" s="5">
        <v>44586</v>
      </c>
      <c r="H2" s="4">
        <v>2</v>
      </c>
      <c r="I2" s="4">
        <v>3</v>
      </c>
      <c r="J2" s="4">
        <v>6</v>
      </c>
      <c r="K2" s="4" t="s">
        <v>29</v>
      </c>
      <c r="L2" s="4">
        <v>1452</v>
      </c>
      <c r="M2" s="4">
        <v>1452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44481</v>
      </c>
      <c r="S2" s="5">
        <v>44589</v>
      </c>
      <c r="T2" s="4" t="s">
        <v>33</v>
      </c>
      <c r="U2" s="4">
        <v>1452</v>
      </c>
      <c r="V2" s="4">
        <v>0</v>
      </c>
      <c r="W2" s="4">
        <v>0</v>
      </c>
      <c r="X2" s="4"/>
      <c r="Y2" s="4">
        <v>25567</v>
      </c>
    </row>
    <row r="3" s="4" customFormat="1" spans="1:25">
      <c r="A3" s="4">
        <v>17113637580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44580</v>
      </c>
      <c r="G3" s="5">
        <v>44586</v>
      </c>
      <c r="H3" s="4">
        <v>1</v>
      </c>
      <c r="I3" s="4">
        <v>6</v>
      </c>
      <c r="J3" s="4">
        <v>6</v>
      </c>
      <c r="K3" s="4" t="s">
        <v>29</v>
      </c>
      <c r="L3" s="4">
        <v>3984</v>
      </c>
      <c r="M3" s="4">
        <v>3984</v>
      </c>
      <c r="N3" s="4" t="s">
        <v>36</v>
      </c>
      <c r="O3" s="4" t="s">
        <v>31</v>
      </c>
      <c r="P3" s="4" t="s">
        <v>32</v>
      </c>
      <c r="Q3" s="4">
        <v>0</v>
      </c>
      <c r="R3" s="6">
        <v>44565</v>
      </c>
      <c r="S3" s="5">
        <v>44589</v>
      </c>
      <c r="T3" s="4" t="s">
        <v>33</v>
      </c>
      <c r="U3" s="4">
        <v>3984</v>
      </c>
      <c r="V3" s="4">
        <v>0</v>
      </c>
      <c r="W3" s="4">
        <v>0</v>
      </c>
      <c r="X3" s="4">
        <v>2371562</v>
      </c>
      <c r="Y3" s="4">
        <v>91074917</v>
      </c>
    </row>
    <row r="4" s="4" customFormat="1" spans="1:25">
      <c r="A4" s="4">
        <v>17187403225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44585</v>
      </c>
      <c r="G4" s="5">
        <v>44586</v>
      </c>
      <c r="H4" s="4">
        <v>1</v>
      </c>
      <c r="I4" s="4">
        <v>1</v>
      </c>
      <c r="J4" s="4">
        <v>1</v>
      </c>
      <c r="K4" s="4" t="s">
        <v>29</v>
      </c>
      <c r="L4" s="4">
        <v>368</v>
      </c>
      <c r="M4" s="4">
        <v>368</v>
      </c>
      <c r="N4" s="4" t="s">
        <v>39</v>
      </c>
      <c r="O4" s="4" t="s">
        <v>31</v>
      </c>
      <c r="P4" s="4" t="s">
        <v>32</v>
      </c>
      <c r="Q4" s="4">
        <v>0</v>
      </c>
      <c r="R4" s="6">
        <v>44578</v>
      </c>
      <c r="S4" s="5">
        <v>44589</v>
      </c>
      <c r="T4" s="4" t="s">
        <v>33</v>
      </c>
      <c r="U4" s="4">
        <v>368</v>
      </c>
      <c r="V4" s="4">
        <v>0</v>
      </c>
      <c r="W4" s="4">
        <v>0</v>
      </c>
      <c r="X4" s="4"/>
      <c r="Y4" s="4">
        <v>74480937</v>
      </c>
    </row>
    <row r="5" s="4" customFormat="1" spans="1:25">
      <c r="A5" s="4">
        <v>17198977800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44585</v>
      </c>
      <c r="G5" s="5">
        <v>44586</v>
      </c>
      <c r="H5" s="4">
        <v>1</v>
      </c>
      <c r="I5" s="4">
        <v>1</v>
      </c>
      <c r="J5" s="4">
        <v>1</v>
      </c>
      <c r="K5" s="4" t="s">
        <v>29</v>
      </c>
      <c r="L5" s="4">
        <v>1068</v>
      </c>
      <c r="M5" s="4">
        <v>1068</v>
      </c>
      <c r="N5" s="4" t="s">
        <v>42</v>
      </c>
      <c r="O5" s="4" t="s">
        <v>31</v>
      </c>
      <c r="P5" s="4" t="s">
        <v>32</v>
      </c>
      <c r="Q5" s="4">
        <v>0</v>
      </c>
      <c r="R5" s="6">
        <v>44580</v>
      </c>
      <c r="S5" s="5">
        <v>44589</v>
      </c>
      <c r="T5" s="4" t="s">
        <v>33</v>
      </c>
      <c r="U5" s="4">
        <v>1068</v>
      </c>
      <c r="V5" s="4">
        <v>0</v>
      </c>
      <c r="W5" s="4">
        <v>0</v>
      </c>
      <c r="X5" s="4"/>
      <c r="Y5" s="4">
        <v>71529445</v>
      </c>
    </row>
    <row r="6" s="4" customFormat="1" spans="1:23">
      <c r="A6" s="4">
        <v>17217224462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44585</v>
      </c>
      <c r="G6" s="5">
        <v>44586</v>
      </c>
      <c r="H6" s="4">
        <v>1</v>
      </c>
      <c r="I6" s="4">
        <v>1</v>
      </c>
      <c r="J6" s="4">
        <v>1</v>
      </c>
      <c r="K6" s="4" t="s">
        <v>29</v>
      </c>
      <c r="L6" s="4">
        <v>137</v>
      </c>
      <c r="M6" s="4">
        <v>137</v>
      </c>
      <c r="N6" s="4" t="s">
        <v>45</v>
      </c>
      <c r="O6" s="4" t="s">
        <v>31</v>
      </c>
      <c r="P6" s="4" t="s">
        <v>32</v>
      </c>
      <c r="Q6" s="4">
        <v>0</v>
      </c>
      <c r="R6" s="6">
        <v>44583</v>
      </c>
      <c r="S6" s="5">
        <v>44589</v>
      </c>
      <c r="T6" s="4" t="s">
        <v>33</v>
      </c>
      <c r="U6" s="4">
        <v>137</v>
      </c>
      <c r="V6" s="4">
        <v>0</v>
      </c>
      <c r="W6" s="4">
        <v>0</v>
      </c>
    </row>
    <row r="7" s="4" customFormat="1" spans="1:24">
      <c r="A7" s="4">
        <v>17219721598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44584</v>
      </c>
      <c r="G7" s="5">
        <v>44586</v>
      </c>
      <c r="H7" s="4">
        <v>1</v>
      </c>
      <c r="I7" s="4">
        <v>2</v>
      </c>
      <c r="J7" s="4">
        <v>2</v>
      </c>
      <c r="K7" s="4" t="s">
        <v>29</v>
      </c>
      <c r="L7" s="4">
        <v>716</v>
      </c>
      <c r="M7" s="4">
        <v>716</v>
      </c>
      <c r="N7" s="4" t="s">
        <v>48</v>
      </c>
      <c r="O7" s="4" t="s">
        <v>31</v>
      </c>
      <c r="P7" s="4" t="s">
        <v>32</v>
      </c>
      <c r="Q7" s="4">
        <v>0</v>
      </c>
      <c r="R7" s="6">
        <v>44584</v>
      </c>
      <c r="S7" s="5">
        <v>44589</v>
      </c>
      <c r="T7" s="4" t="s">
        <v>33</v>
      </c>
      <c r="U7" s="4">
        <v>716</v>
      </c>
      <c r="V7" s="4">
        <v>0</v>
      </c>
      <c r="W7" s="4">
        <v>0</v>
      </c>
      <c r="X7" s="4">
        <v>2406987</v>
      </c>
    </row>
    <row r="8" s="4" customFormat="1" spans="1:23">
      <c r="A8" s="4">
        <v>17226452483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44585</v>
      </c>
      <c r="G8" s="5">
        <v>44586</v>
      </c>
      <c r="H8" s="4">
        <v>1</v>
      </c>
      <c r="I8" s="4">
        <v>1</v>
      </c>
      <c r="J8" s="4">
        <v>1</v>
      </c>
      <c r="K8" s="4" t="s">
        <v>29</v>
      </c>
      <c r="L8" s="4">
        <v>171</v>
      </c>
      <c r="M8" s="4">
        <v>171</v>
      </c>
      <c r="N8" s="4" t="s">
        <v>51</v>
      </c>
      <c r="O8" s="4" t="s">
        <v>31</v>
      </c>
      <c r="P8" s="4" t="s">
        <v>32</v>
      </c>
      <c r="Q8" s="4">
        <v>0</v>
      </c>
      <c r="R8" s="6">
        <v>44585</v>
      </c>
      <c r="S8" s="5">
        <v>44589</v>
      </c>
      <c r="T8" s="4" t="s">
        <v>33</v>
      </c>
      <c r="U8" s="4">
        <v>171</v>
      </c>
      <c r="V8" s="4">
        <v>0</v>
      </c>
      <c r="W8" s="4">
        <v>0</v>
      </c>
    </row>
    <row r="9" s="4" customFormat="1" spans="1:25">
      <c r="A9" s="4">
        <v>17227579898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44585</v>
      </c>
      <c r="G9" s="5">
        <v>44586</v>
      </c>
      <c r="H9" s="4">
        <v>1</v>
      </c>
      <c r="I9" s="4">
        <v>1</v>
      </c>
      <c r="J9" s="4">
        <v>1</v>
      </c>
      <c r="K9" s="4" t="s">
        <v>29</v>
      </c>
      <c r="L9" s="4">
        <v>453</v>
      </c>
      <c r="M9" s="4">
        <v>453</v>
      </c>
      <c r="N9" s="4" t="s">
        <v>54</v>
      </c>
      <c r="O9" s="4" t="s">
        <v>31</v>
      </c>
      <c r="P9" s="4" t="s">
        <v>32</v>
      </c>
      <c r="Q9" s="4">
        <v>0</v>
      </c>
      <c r="R9" s="6">
        <v>44585</v>
      </c>
      <c r="S9" s="5">
        <v>44589</v>
      </c>
      <c r="T9" s="4" t="s">
        <v>33</v>
      </c>
      <c r="U9" s="4">
        <v>453</v>
      </c>
      <c r="V9" s="4">
        <v>0</v>
      </c>
      <c r="W9" s="4">
        <v>0</v>
      </c>
      <c r="X9" s="4">
        <v>2408353</v>
      </c>
      <c r="Y9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" defaultRowHeight="13.5"/>
  <cols>
    <col min="1" max="1" width="14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4">
        <v>16531105251</v>
      </c>
      <c r="B2" s="5">
        <v>44583</v>
      </c>
      <c r="C2" s="5">
        <v>44586</v>
      </c>
      <c r="D2" s="4">
        <v>1452</v>
      </c>
      <c r="E2" s="4" t="str">
        <f>VLOOKUP(A2,HOP!A:L,12,0)</f>
        <v>1452.00</v>
      </c>
      <c r="F2" s="4" t="str">
        <f>VLOOKUP(A2,HOP!A:C,3,0)</f>
        <v>2276438</v>
      </c>
      <c r="G2" s="4">
        <f>D2-E2</f>
        <v>0</v>
      </c>
      <c r="H2" s="4" t="str">
        <f>$H$1&amp;F2</f>
        <v>，2276438</v>
      </c>
      <c r="I2" s="4" t="str">
        <f>VLOOKUP(A2,HOP!A:T,20,0)</f>
        <v>直连</v>
      </c>
    </row>
    <row r="3" s="4" customFormat="1" spans="1:9">
      <c r="A3" s="4">
        <v>17113637580</v>
      </c>
      <c r="B3" s="5">
        <v>44580</v>
      </c>
      <c r="C3" s="5">
        <v>44586</v>
      </c>
      <c r="D3" s="4">
        <v>3984</v>
      </c>
      <c r="E3" s="4" t="str">
        <f>VLOOKUP(A3,HOP!A:L,12,0)</f>
        <v>3984.00</v>
      </c>
      <c r="F3" s="4" t="str">
        <f>VLOOKUP(A3,HOP!A:C,3,0)</f>
        <v>2371562</v>
      </c>
      <c r="G3" s="4">
        <f t="shared" ref="G3:G9" si="0">D3-E3</f>
        <v>0</v>
      </c>
      <c r="H3" s="4" t="str">
        <f t="shared" ref="H3:H9" si="1">$H$1&amp;F3</f>
        <v>，2371562</v>
      </c>
      <c r="I3" s="4" t="str">
        <f>VLOOKUP(A3,HOP!A:T,20,0)</f>
        <v>直连</v>
      </c>
    </row>
    <row r="4" s="4" customFormat="1" spans="1:9">
      <c r="A4" s="4">
        <v>17187403225</v>
      </c>
      <c r="B4" s="5">
        <v>44585</v>
      </c>
      <c r="C4" s="5">
        <v>44586</v>
      </c>
      <c r="D4" s="4">
        <v>368</v>
      </c>
      <c r="E4" s="4" t="str">
        <f>VLOOKUP(A4,HOP!A:L,12,0)</f>
        <v>368.00</v>
      </c>
      <c r="F4" s="4" t="str">
        <f>VLOOKUP(A4,HOP!A:C,3,0)</f>
        <v>2395538</v>
      </c>
      <c r="G4" s="4">
        <f t="shared" si="0"/>
        <v>0</v>
      </c>
      <c r="H4" s="4" t="str">
        <f t="shared" si="1"/>
        <v>，2395538</v>
      </c>
      <c r="I4" s="4" t="str">
        <f>VLOOKUP(A4,HOP!A:T,20,0)</f>
        <v>直连</v>
      </c>
    </row>
    <row r="5" s="4" customFormat="1" spans="1:9">
      <c r="A5" s="4">
        <v>17198977800</v>
      </c>
      <c r="B5" s="5">
        <v>44585</v>
      </c>
      <c r="C5" s="5">
        <v>44586</v>
      </c>
      <c r="D5" s="4">
        <v>1068</v>
      </c>
      <c r="E5" s="4" t="str">
        <f>VLOOKUP(A5,HOP!A:L,12,0)</f>
        <v>1068.00</v>
      </c>
      <c r="F5" s="4" t="str">
        <f>VLOOKUP(A5,HOP!A:C,3,0)</f>
        <v>2399889</v>
      </c>
      <c r="G5" s="4">
        <f t="shared" si="0"/>
        <v>0</v>
      </c>
      <c r="H5" s="4" t="str">
        <f t="shared" si="1"/>
        <v>，2399889</v>
      </c>
      <c r="I5" s="4" t="str">
        <f>VLOOKUP(A5,HOP!A:T,20,0)</f>
        <v>直连</v>
      </c>
    </row>
    <row r="6" s="4" customFormat="1" spans="1:9">
      <c r="A6" s="4">
        <v>17217224462</v>
      </c>
      <c r="B6" s="5">
        <v>44585</v>
      </c>
      <c r="C6" s="5">
        <v>44586</v>
      </c>
      <c r="D6" s="4">
        <v>137</v>
      </c>
      <c r="E6" s="4" t="str">
        <f>VLOOKUP(A6,HOP!A:L,12,0)</f>
        <v>137.00</v>
      </c>
      <c r="F6" s="4" t="str">
        <f>VLOOKUP(A6,HOP!A:C,3,0)</f>
        <v>2406374</v>
      </c>
      <c r="G6" s="4">
        <f t="shared" si="0"/>
        <v>0</v>
      </c>
      <c r="H6" s="4" t="str">
        <f t="shared" si="1"/>
        <v>，2406374</v>
      </c>
      <c r="I6" s="4" t="str">
        <f>VLOOKUP(A6,HOP!A:T,20,0)</f>
        <v>直连</v>
      </c>
    </row>
    <row r="7" s="4" customFormat="1" spans="1:9">
      <c r="A7" s="4">
        <v>17219721598</v>
      </c>
      <c r="B7" s="5">
        <v>44584</v>
      </c>
      <c r="C7" s="5">
        <v>44586</v>
      </c>
      <c r="D7" s="4">
        <v>716</v>
      </c>
      <c r="E7" s="4" t="str">
        <f>VLOOKUP(A7,HOP!A:L,12,0)</f>
        <v>716.00</v>
      </c>
      <c r="F7" s="4" t="str">
        <f>VLOOKUP(A7,HOP!A:C,3,0)</f>
        <v>2406987</v>
      </c>
      <c r="G7" s="4">
        <f t="shared" si="0"/>
        <v>0</v>
      </c>
      <c r="H7" s="4" t="str">
        <f t="shared" si="1"/>
        <v>，2406987</v>
      </c>
      <c r="I7" s="4" t="str">
        <f>VLOOKUP(A7,HOP!A:T,20,0)</f>
        <v>直连</v>
      </c>
    </row>
    <row r="8" s="4" customFormat="1" spans="1:9">
      <c r="A8" s="4">
        <v>17226452483</v>
      </c>
      <c r="B8" s="5">
        <v>44585</v>
      </c>
      <c r="C8" s="5">
        <v>44586</v>
      </c>
      <c r="D8" s="4">
        <v>171</v>
      </c>
      <c r="E8" s="4" t="str">
        <f>VLOOKUP(A8,HOP!A:L,12,0)</f>
        <v>171.00</v>
      </c>
      <c r="F8" s="4" t="str">
        <f>VLOOKUP(A8,HOP!A:C,3,0)</f>
        <v>2407935</v>
      </c>
      <c r="G8" s="4">
        <f t="shared" si="0"/>
        <v>0</v>
      </c>
      <c r="H8" s="4" t="str">
        <f t="shared" si="1"/>
        <v>，2407935</v>
      </c>
      <c r="I8" s="4" t="str">
        <f>VLOOKUP(A8,HOP!A:T,20,0)</f>
        <v>直连</v>
      </c>
    </row>
    <row r="9" s="4" customFormat="1" spans="1:9">
      <c r="A9" s="4">
        <v>17227579898</v>
      </c>
      <c r="B9" s="5">
        <v>44585</v>
      </c>
      <c r="C9" s="5">
        <v>44586</v>
      </c>
      <c r="D9" s="4">
        <v>453</v>
      </c>
      <c r="E9" s="4" t="str">
        <f>VLOOKUP(A9,HOP!A:L,12,0)</f>
        <v>453.00</v>
      </c>
      <c r="F9" s="4" t="str">
        <f>VLOOKUP(A9,HOP!A:C,3,0)</f>
        <v>2408353</v>
      </c>
      <c r="G9" s="4">
        <f t="shared" si="0"/>
        <v>0</v>
      </c>
      <c r="H9" s="4" t="str">
        <f t="shared" si="1"/>
        <v>，2408353</v>
      </c>
      <c r="I9" s="4" t="str">
        <f>VLOOKUP(A9,HOP!A:T,20,0)</f>
        <v>直连</v>
      </c>
    </row>
    <row r="11" spans="4:4">
      <c r="D11" s="4">
        <f>SUM(D2:D10)</f>
        <v>8349</v>
      </c>
    </row>
    <row r="12" spans="4:4">
      <c r="D12" s="4" t="s">
        <v>57</v>
      </c>
    </row>
    <row r="16" spans="1:1">
      <c r="A16" s="4" t="s">
        <v>58</v>
      </c>
    </row>
    <row r="17" spans="1:1">
      <c r="A17" s="4" t="s">
        <v>59</v>
      </c>
    </row>
  </sheetData>
  <autoFilter ref="A1:XFD9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23" sqref="J2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</row>
    <row r="2" s="1" customFormat="1" spans="1:20">
      <c r="A2" s="3">
        <v>17227579898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77</v>
      </c>
      <c r="G2" s="1" t="s">
        <v>81</v>
      </c>
      <c r="H2" s="1" t="s">
        <v>82</v>
      </c>
      <c r="I2" s="1" t="s">
        <v>83</v>
      </c>
      <c r="J2" s="1" t="s">
        <v>29</v>
      </c>
      <c r="K2" s="1" t="s">
        <v>84</v>
      </c>
      <c r="L2" s="1" t="s">
        <v>84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</row>
    <row r="3" s="1" customFormat="1" spans="1:20">
      <c r="A3" s="3">
        <v>17226452483</v>
      </c>
      <c r="B3" s="1" t="s">
        <v>77</v>
      </c>
      <c r="C3" s="1" t="s">
        <v>92</v>
      </c>
      <c r="D3" s="1" t="s">
        <v>93</v>
      </c>
      <c r="E3" s="1" t="s">
        <v>94</v>
      </c>
      <c r="F3" s="1" t="s">
        <v>77</v>
      </c>
      <c r="G3" s="1" t="s">
        <v>81</v>
      </c>
      <c r="H3" s="1" t="s">
        <v>82</v>
      </c>
      <c r="I3" s="1" t="s">
        <v>95</v>
      </c>
      <c r="J3" s="1" t="s">
        <v>29</v>
      </c>
      <c r="K3" s="1" t="s">
        <v>96</v>
      </c>
      <c r="L3" s="1" t="s">
        <v>96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97</v>
      </c>
      <c r="R3" s="1" t="s">
        <v>89</v>
      </c>
      <c r="S3" s="1" t="s">
        <v>90</v>
      </c>
      <c r="T3" s="1" t="s">
        <v>91</v>
      </c>
    </row>
    <row r="4" s="1" customFormat="1" spans="1:20">
      <c r="A4" s="3">
        <v>17219721598</v>
      </c>
      <c r="B4" s="1" t="s">
        <v>98</v>
      </c>
      <c r="C4" s="1" t="s">
        <v>99</v>
      </c>
      <c r="D4" s="1" t="s">
        <v>100</v>
      </c>
      <c r="E4" s="1" t="s">
        <v>101</v>
      </c>
      <c r="F4" s="1" t="s">
        <v>98</v>
      </c>
      <c r="G4" s="1" t="s">
        <v>81</v>
      </c>
      <c r="H4" s="1" t="s">
        <v>82</v>
      </c>
      <c r="I4" s="1" t="s">
        <v>102</v>
      </c>
      <c r="J4" s="1" t="s">
        <v>29</v>
      </c>
      <c r="K4" s="1" t="s">
        <v>103</v>
      </c>
      <c r="L4" s="1" t="s">
        <v>103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104</v>
      </c>
      <c r="R4" s="1" t="s">
        <v>89</v>
      </c>
      <c r="S4" s="1" t="s">
        <v>90</v>
      </c>
      <c r="T4" s="1" t="s">
        <v>91</v>
      </c>
    </row>
    <row r="5" s="1" customFormat="1" spans="1:20">
      <c r="A5" s="3">
        <v>17217224462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77</v>
      </c>
      <c r="G5" s="1" t="s">
        <v>81</v>
      </c>
      <c r="H5" s="1" t="s">
        <v>82</v>
      </c>
      <c r="I5" s="1" t="s">
        <v>109</v>
      </c>
      <c r="J5" s="1" t="s">
        <v>29</v>
      </c>
      <c r="K5" s="1" t="s">
        <v>110</v>
      </c>
      <c r="L5" s="1" t="s">
        <v>110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111</v>
      </c>
      <c r="R5" s="1" t="s">
        <v>89</v>
      </c>
      <c r="S5" s="1" t="s">
        <v>90</v>
      </c>
      <c r="T5" s="1" t="s">
        <v>91</v>
      </c>
    </row>
    <row r="6" s="1" customFormat="1" spans="1:20">
      <c r="A6" s="3">
        <v>17198977800</v>
      </c>
      <c r="B6" s="1" t="s">
        <v>112</v>
      </c>
      <c r="C6" s="1" t="s">
        <v>113</v>
      </c>
      <c r="D6" s="1" t="s">
        <v>114</v>
      </c>
      <c r="E6" s="1" t="s">
        <v>115</v>
      </c>
      <c r="F6" s="1" t="s">
        <v>77</v>
      </c>
      <c r="G6" s="1" t="s">
        <v>81</v>
      </c>
      <c r="H6" s="1" t="s">
        <v>82</v>
      </c>
      <c r="I6" s="1" t="s">
        <v>116</v>
      </c>
      <c r="J6" s="1" t="s">
        <v>29</v>
      </c>
      <c r="K6" s="1" t="s">
        <v>117</v>
      </c>
      <c r="L6" s="1" t="s">
        <v>117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118</v>
      </c>
      <c r="R6" s="1" t="s">
        <v>89</v>
      </c>
      <c r="S6" s="1" t="s">
        <v>90</v>
      </c>
      <c r="T6" s="1" t="s">
        <v>91</v>
      </c>
    </row>
    <row r="7" s="1" customFormat="1" spans="1:20">
      <c r="A7" s="3">
        <v>17187403225</v>
      </c>
      <c r="B7" s="1" t="s">
        <v>119</v>
      </c>
      <c r="C7" s="1" t="s">
        <v>120</v>
      </c>
      <c r="D7" s="1" t="s">
        <v>121</v>
      </c>
      <c r="E7" s="1" t="s">
        <v>122</v>
      </c>
      <c r="F7" s="1" t="s">
        <v>77</v>
      </c>
      <c r="G7" s="1" t="s">
        <v>81</v>
      </c>
      <c r="H7" s="1" t="s">
        <v>82</v>
      </c>
      <c r="I7" s="1" t="s">
        <v>123</v>
      </c>
      <c r="J7" s="1" t="s">
        <v>29</v>
      </c>
      <c r="K7" s="1" t="s">
        <v>124</v>
      </c>
      <c r="L7" s="1" t="s">
        <v>124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125</v>
      </c>
      <c r="R7" s="1" t="s">
        <v>89</v>
      </c>
      <c r="S7" s="1" t="s">
        <v>90</v>
      </c>
      <c r="T7" s="1" t="s">
        <v>91</v>
      </c>
    </row>
    <row r="8" s="1" customFormat="1" spans="1:20">
      <c r="A8" s="3">
        <v>17113637580</v>
      </c>
      <c r="B8" s="1" t="s">
        <v>126</v>
      </c>
      <c r="C8" s="1" t="s">
        <v>127</v>
      </c>
      <c r="D8" s="1" t="s">
        <v>128</v>
      </c>
      <c r="E8" s="1" t="s">
        <v>129</v>
      </c>
      <c r="F8" s="1" t="s">
        <v>112</v>
      </c>
      <c r="G8" s="1" t="s">
        <v>81</v>
      </c>
      <c r="H8" s="1" t="s">
        <v>82</v>
      </c>
      <c r="I8" s="1" t="s">
        <v>130</v>
      </c>
      <c r="J8" s="1" t="s">
        <v>29</v>
      </c>
      <c r="K8" s="1" t="s">
        <v>131</v>
      </c>
      <c r="L8" s="1" t="s">
        <v>131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132</v>
      </c>
      <c r="R8" s="1" t="s">
        <v>89</v>
      </c>
      <c r="S8" s="1" t="s">
        <v>90</v>
      </c>
      <c r="T8" s="1" t="s">
        <v>91</v>
      </c>
    </row>
    <row r="9" s="1" customFormat="1" spans="1:20">
      <c r="A9" s="3">
        <v>16531105251</v>
      </c>
      <c r="B9" s="1" t="s">
        <v>133</v>
      </c>
      <c r="C9" s="1" t="s">
        <v>134</v>
      </c>
      <c r="D9" s="1" t="s">
        <v>135</v>
      </c>
      <c r="E9" s="1" t="s">
        <v>136</v>
      </c>
      <c r="F9" s="1" t="s">
        <v>105</v>
      </c>
      <c r="G9" s="1" t="s">
        <v>81</v>
      </c>
      <c r="H9" s="1" t="s">
        <v>82</v>
      </c>
      <c r="I9" s="1" t="s">
        <v>137</v>
      </c>
      <c r="J9" s="1" t="s">
        <v>29</v>
      </c>
      <c r="K9" s="1" t="s">
        <v>138</v>
      </c>
      <c r="L9" s="1" t="s">
        <v>138</v>
      </c>
      <c r="M9" s="1" t="s">
        <v>85</v>
      </c>
      <c r="N9" s="1" t="s">
        <v>85</v>
      </c>
      <c r="O9" s="1" t="s">
        <v>86</v>
      </c>
      <c r="P9" s="1" t="s">
        <v>87</v>
      </c>
      <c r="Q9" s="1" t="s">
        <v>139</v>
      </c>
      <c r="R9" s="1" t="s">
        <v>89</v>
      </c>
      <c r="S9" s="1" t="s">
        <v>90</v>
      </c>
      <c r="T9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2022-01-28T01:49:55Z</dcterms:created>
  <dcterms:modified xsi:type="dcterms:W3CDTF">2022-01-28T02:43:11Z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D69F40F8B8604D8AAB825BFEE44B5E06</vt:lpwstr>
  </property>
  <property fmtid="{D5CDD505-2E9C-101B-9397-08002B2CF9AE}" pid="3" name="KSOProductBuildVer">
    <vt:lpwstr>2052-11.1.0.11294</vt:lpwstr>
  </property>
</Properties>
</file>