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</definedName>
  </definedNames>
  <calcPr calcId="144525"/>
</workbook>
</file>

<file path=xl/sharedStrings.xml><?xml version="1.0" encoding="utf-8"?>
<sst xmlns="http://schemas.openxmlformats.org/spreadsheetml/2006/main" count="389" uniqueCount="159">
  <si>
    <t>去哪儿网酒店预付对账单</t>
  </si>
  <si>
    <t>供应商名称：</t>
  </si>
  <si>
    <t>遇见时光</t>
  </si>
  <si>
    <t>结算周期：</t>
  </si>
  <si>
    <t>2022-01-26至2022-01-27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</si>
  <si>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</si>
  <si>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</si>
  <si>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</si>
  <si>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</si>
  <si>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</si>
  <si>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</si>
  <si>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</si>
  <si>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</si>
  <si>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</si>
  <si>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</si>
  <si>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</si>
  <si>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</si>
  <si>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</si>
  <si>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</si>
  <si>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</si>
  <si>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¥2,184.00</t>
  </si>
  <si>
    <t>¥287.00</t>
  </si>
  <si>
    <t>¥1,897.00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</si>
  <si>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</si>
  <si>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</si>
  <si>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</si>
  <si>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</si>
  <si>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</si>
  <si>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</si>
  <si>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</si>
  <si>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</si>
  <si>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</si>
  <si>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</si>
  <si>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</si>
  <si>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</si>
  <si>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</si>
  <si>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</si>
  <si>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</si>
  <si>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</si>
  <si>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</si>
  <si>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</si>
  <si>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</si>
  <si>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</si>
  <si>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</si>
  <si>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</si>
  <si>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</si>
  <si>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</si>
  <si>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</si>
  <si>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</si>
  <si>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</si>
  <si>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</si>
  <si>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</si>
  <si>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</si>
  <si>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</si>
  <si>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</si>
  <si>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</si>
  <si>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</si>
  <si>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</si>
  <si>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</si>
  <si>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</si>
  <si>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</si>
  <si>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</si>
  <si>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</si>
  <si>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</si>
  <si>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</si>
  <si>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</si>
  <si>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</si>
  <si>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</si>
  <si>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</si>
  <si>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102889258657</t>
  </si>
  <si>
    <t>酒店预付</t>
  </si>
  <si>
    <t>否</t>
  </si>
  <si>
    <t>普通</t>
  </si>
  <si>
    <t>266553785</t>
  </si>
  <si>
    <t>上海五角场Pagoda君亭设计酒店</t>
  </si>
  <si>
    <t>1616855</t>
  </si>
  <si>
    <t>龙文</t>
  </si>
  <si>
    <t>2022-01-26</t>
  </si>
  <si>
    <t>2022-01-27</t>
  </si>
  <si>
    <t>¥847.00</t>
  </si>
  <si>
    <t>¥111.00</t>
  </si>
  <si>
    <t>¥736.00</t>
  </si>
  <si>
    <t>豪华双床房</t>
  </si>
  <si>
    <t>WEBSITE</t>
  </si>
  <si>
    <t>102889644327</t>
  </si>
  <si>
    <t>266569535</t>
  </si>
  <si>
    <t>广州圣丰索菲特大酒店</t>
  </si>
  <si>
    <t>马丽</t>
  </si>
  <si>
    <t>¥670.00</t>
  </si>
  <si>
    <t>¥88.00</t>
  </si>
  <si>
    <t>¥582.00</t>
  </si>
  <si>
    <t>高级大床房</t>
  </si>
  <si>
    <t>102889936855</t>
  </si>
  <si>
    <t>266554436</t>
  </si>
  <si>
    <t>成都浣花溪智选假日酒店</t>
  </si>
  <si>
    <t>唐勇</t>
  </si>
  <si>
    <t>¥317.00</t>
  </si>
  <si>
    <t>¥42.00</t>
  </si>
  <si>
    <t>¥275.00</t>
  </si>
  <si>
    <t>智选高级大床房</t>
  </si>
  <si>
    <t>102889115768</t>
  </si>
  <si>
    <t>286757863</t>
  </si>
  <si>
    <t>格盟酒店(五河亿豪泊景城店)</t>
  </si>
  <si>
    <t>蒋雅兰|武石磊</t>
  </si>
  <si>
    <t>¥350.00</t>
  </si>
  <si>
    <t>¥46.00</t>
  </si>
  <si>
    <t>¥304.00</t>
  </si>
  <si>
    <t>高级双床房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</si>
  <si>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</si>
  <si>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</si>
  <si>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</si>
  <si>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</si>
  <si>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</si>
  <si>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</si>
  <si>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</si>
  <si>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</si>
  <si>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</si>
  <si>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</si>
  <si>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</si>
  <si>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A220128115302481</t>
  </si>
  <si>
    <r>
      <t>总计：</t>
    </r>
    <r>
      <rPr>
        <sz val="10"/>
        <rFont val="Arial"/>
        <charset val="134"/>
      </rPr>
      <t>1897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</si>
  <si>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</si>
  <si>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</si>
  <si>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</si>
  <si>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</si>
  <si>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</si>
  <si>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</si>
  <si>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</si>
  <si>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</si>
  <si>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</si>
  <si>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</si>
  <si>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</si>
  <si>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</si>
  <si>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</si>
  <si>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</si>
  <si>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</si>
  <si>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</si>
  <si>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2409507</t>
  </si>
  <si>
    <t>--</t>
  </si>
  <si>
    <t>275.00</t>
  </si>
  <si>
    <t>RMB</t>
  </si>
  <si>
    <t>0</t>
  </si>
  <si>
    <t>0.00</t>
  </si>
  <si>
    <t>龙卷风国内直连</t>
  </si>
  <si>
    <t>2022-01-26 19:42:40</t>
  </si>
  <si>
    <t>汇智国际旅游发展有限公司</t>
  </si>
  <si>
    <t>直连</t>
  </si>
  <si>
    <t>2409424</t>
  </si>
  <si>
    <t>582.00</t>
  </si>
  <si>
    <t>2022-01-26 16:33:19</t>
  </si>
  <si>
    <t>2409247</t>
  </si>
  <si>
    <t>格盟酒店（蚌埠亿豪泊景城店）</t>
  </si>
  <si>
    <t>蒋雅兰,武石磊</t>
  </si>
  <si>
    <t>304.00</t>
  </si>
  <si>
    <t>2022-01-26 10:02:44</t>
  </si>
  <si>
    <t>2409223</t>
  </si>
  <si>
    <t>上海Pagoda君亭设计酒店</t>
  </si>
  <si>
    <t>736.00</t>
  </si>
  <si>
    <t>2022-01-26 08:56:04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</si>
</sst>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17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18" borderId="13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4" fillId="8" borderId="12" applyNumberFormat="0" applyAlignment="0" applyProtection="0">
      <alignment vertical="center"/>
    </xf>
    <xf numFmtId="0" fontId="35" fillId="31" borderId="17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2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customHeight="1" spans="1:32">
      <c r="A6" s="10" t="s">
        <v>108</v>
      </c>
      <c r="B6" s="10"/>
      <c r="C6" s="10" t="s">
        <v>109</v>
      </c>
      <c r="D6" s="10"/>
      <c r="E6" s="10"/>
      <c r="F6" s="10"/>
      <c r="G6" s="10" t="s">
        <v>109</v>
      </c>
      <c r="H6" s="10" t="s">
        <v>109</v>
      </c>
      <c r="I6" s="10" t="s">
        <v>109</v>
      </c>
      <c r="J6" s="10" t="s">
        <v>109</v>
      </c>
      <c r="K6" s="10" t="s">
        <v>109</v>
      </c>
      <c r="L6" s="10" t="s">
        <v>109</v>
      </c>
      <c r="M6" s="10" t="s">
        <v>109</v>
      </c>
      <c r="N6" s="10" t="s">
        <v>109</v>
      </c>
      <c r="O6" s="10" t="s">
        <v>109</v>
      </c>
      <c r="P6" s="10" t="s">
        <v>109</v>
      </c>
      <c r="Q6" s="10"/>
      <c r="R6" s="13" t="s">
        <v>20</v>
      </c>
      <c r="S6" s="13" t="s">
        <v>19</v>
      </c>
      <c r="T6" s="10" t="s">
        <v>109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109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110</v>
      </c>
      <c r="B1" s="4" t="s">
        <v>111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112</v>
      </c>
      <c r="H1" s="4" t="s">
        <v>113</v>
      </c>
      <c r="I1" s="4" t="s">
        <v>13</v>
      </c>
      <c r="J1" s="4" t="s">
        <v>17</v>
      </c>
      <c r="K1" s="4" t="s">
        <v>18</v>
      </c>
      <c r="L1" s="9" t="s">
        <v>114</v>
      </c>
      <c r="M1" s="4" t="s">
        <v>115</v>
      </c>
      <c r="N1" s="4" t="s">
        <v>116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118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736</v>
      </c>
      <c r="E2" t="str">
        <f>VLOOKUP(A2,HOP!A:L,12,0)</f>
        <v>736.00</v>
      </c>
      <c r="F2" t="str">
        <f>VLOOKUP(A2,HOP!A:C,3,0)</f>
        <v>2409223</v>
      </c>
      <c r="G2">
        <f>D2-E2</f>
        <v>0</v>
      </c>
      <c r="H2" t="str">
        <f>$H$1&amp;F2</f>
        <v>，2409223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582</v>
      </c>
      <c r="E3" t="str">
        <f>VLOOKUP(A3,HOP!A:L,12,0)</f>
        <v>582.00</v>
      </c>
      <c r="F3" t="str">
        <f>VLOOKUP(A3,HOP!A:C,3,0)</f>
        <v>2409424</v>
      </c>
      <c r="G3">
        <f>D3-E3</f>
        <v>0</v>
      </c>
      <c r="H3" t="str">
        <f>$H$1&amp;F3</f>
        <v>，2409424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275</v>
      </c>
      <c r="E4" t="str">
        <f>VLOOKUP(A4,HOP!A:L,12,0)</f>
        <v>275.00</v>
      </c>
      <c r="F4" t="str">
        <f>VLOOKUP(A4,HOP!A:C,3,0)</f>
        <v>2409507</v>
      </c>
      <c r="G4">
        <f>D4-E4</f>
        <v>0</v>
      </c>
      <c r="H4" t="str">
        <f>$H$1&amp;F4</f>
        <v>，2409507</v>
      </c>
      <c r="I4" t="str">
        <f>VLOOKUP(A4,HOP!A:T,20,0)</f>
        <v>直连</v>
      </c>
    </row>
    <row r="5" ht="14.25" customHeight="1" spans="1:9">
      <c r="A5" s="6" t="s">
        <v>100</v>
      </c>
      <c r="B5" s="7" t="s">
        <v>77</v>
      </c>
      <c r="C5" s="7" t="s">
        <v>78</v>
      </c>
      <c r="D5" s="3">
        <v>304</v>
      </c>
      <c r="E5" t="str">
        <f>VLOOKUP(A5,HOP!A:L,12,0)</f>
        <v>304.00</v>
      </c>
      <c r="F5" t="str">
        <f>VLOOKUP(A5,HOP!A:C,3,0)</f>
        <v>2409247</v>
      </c>
      <c r="G5">
        <f>D5-E5</f>
        <v>0</v>
      </c>
      <c r="H5" t="str">
        <f>$H$1&amp;F5</f>
        <v>，2409247</v>
      </c>
      <c r="I5" t="str">
        <f>VLOOKUP(A5,HOP!A:T,20,0)</f>
        <v>直连</v>
      </c>
    </row>
    <row r="7" spans="4:4">
      <c r="D7" s="3">
        <f>SUM(D2:D6)</f>
        <v>1897</v>
      </c>
    </row>
    <row r="8" ht="14.25" spans="4:4">
      <c r="D8" s="8" t="s">
        <v>22</v>
      </c>
    </row>
    <row r="12" spans="1:1">
      <c r="A12" t="s">
        <v>119</v>
      </c>
    </row>
    <row r="13" spans="1:1">
      <c r="A13" s="5" t="s">
        <v>120</v>
      </c>
    </row>
  </sheetData>
  <autoFilter ref="A1:I5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0">
      <c r="A1" s="2" t="s">
        <v>121</v>
      </c>
      <c r="B1" s="2" t="s">
        <v>122</v>
      </c>
      <c r="C1" s="2" t="s">
        <v>123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</row>
    <row r="2" s="1" customFormat="1" spans="1:20">
      <c r="A2" s="1" t="s">
        <v>92</v>
      </c>
      <c r="B2" s="1" t="s">
        <v>77</v>
      </c>
      <c r="C2" s="1" t="s">
        <v>137</v>
      </c>
      <c r="D2" s="1" t="s">
        <v>94</v>
      </c>
      <c r="E2" s="1" t="s">
        <v>95</v>
      </c>
      <c r="F2" s="1" t="s">
        <v>77</v>
      </c>
      <c r="G2" s="1" t="s">
        <v>78</v>
      </c>
      <c r="H2" s="1" t="s">
        <v>138</v>
      </c>
      <c r="I2" s="1" t="s">
        <v>139</v>
      </c>
      <c r="J2" s="1" t="s">
        <v>140</v>
      </c>
      <c r="K2" s="1" t="s">
        <v>139</v>
      </c>
      <c r="L2" s="1" t="s">
        <v>139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71</v>
      </c>
      <c r="S2" s="1" t="s">
        <v>145</v>
      </c>
      <c r="T2" s="1" t="s">
        <v>146</v>
      </c>
    </row>
    <row r="3" s="1" customFormat="1" spans="1:20">
      <c r="A3" s="1" t="s">
        <v>84</v>
      </c>
      <c r="B3" s="1" t="s">
        <v>77</v>
      </c>
      <c r="C3" s="1" t="s">
        <v>147</v>
      </c>
      <c r="D3" s="1" t="s">
        <v>86</v>
      </c>
      <c r="E3" s="1" t="s">
        <v>87</v>
      </c>
      <c r="F3" s="1" t="s">
        <v>77</v>
      </c>
      <c r="G3" s="1" t="s">
        <v>78</v>
      </c>
      <c r="H3" s="1" t="s">
        <v>138</v>
      </c>
      <c r="I3" s="1" t="s">
        <v>148</v>
      </c>
      <c r="J3" s="1" t="s">
        <v>140</v>
      </c>
      <c r="K3" s="1" t="s">
        <v>148</v>
      </c>
      <c r="L3" s="1" t="s">
        <v>148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149</v>
      </c>
      <c r="R3" s="1" t="s">
        <v>71</v>
      </c>
      <c r="S3" s="1" t="s">
        <v>145</v>
      </c>
      <c r="T3" s="1" t="s">
        <v>146</v>
      </c>
    </row>
    <row r="4" s="1" customFormat="1" spans="1:20">
      <c r="A4" s="1" t="s">
        <v>100</v>
      </c>
      <c r="B4" s="1" t="s">
        <v>77</v>
      </c>
      <c r="C4" s="1" t="s">
        <v>150</v>
      </c>
      <c r="D4" s="1" t="s">
        <v>151</v>
      </c>
      <c r="E4" s="1" t="s">
        <v>152</v>
      </c>
      <c r="F4" s="1" t="s">
        <v>77</v>
      </c>
      <c r="G4" s="1" t="s">
        <v>78</v>
      </c>
      <c r="H4" s="1" t="s">
        <v>138</v>
      </c>
      <c r="I4" s="1" t="s">
        <v>153</v>
      </c>
      <c r="J4" s="1" t="s">
        <v>140</v>
      </c>
      <c r="K4" s="1" t="s">
        <v>153</v>
      </c>
      <c r="L4" s="1" t="s">
        <v>153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154</v>
      </c>
      <c r="R4" s="1" t="s">
        <v>71</v>
      </c>
      <c r="S4" s="1" t="s">
        <v>145</v>
      </c>
      <c r="T4" s="1" t="s">
        <v>146</v>
      </c>
    </row>
    <row r="5" s="1" customFormat="1" spans="1:20">
      <c r="A5" s="1" t="s">
        <v>69</v>
      </c>
      <c r="B5" s="1" t="s">
        <v>77</v>
      </c>
      <c r="C5" s="1" t="s">
        <v>155</v>
      </c>
      <c r="D5" s="1" t="s">
        <v>156</v>
      </c>
      <c r="E5" s="1" t="s">
        <v>76</v>
      </c>
      <c r="F5" s="1" t="s">
        <v>77</v>
      </c>
      <c r="G5" s="1" t="s">
        <v>78</v>
      </c>
      <c r="H5" s="1" t="s">
        <v>138</v>
      </c>
      <c r="I5" s="1" t="s">
        <v>157</v>
      </c>
      <c r="J5" s="1" t="s">
        <v>140</v>
      </c>
      <c r="K5" s="1" t="s">
        <v>157</v>
      </c>
      <c r="L5" s="1" t="s">
        <v>157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158</v>
      </c>
      <c r="R5" s="1" t="s">
        <v>71</v>
      </c>
      <c r="S5" s="1" t="s">
        <v>145</v>
      </c>
      <c r="T5" s="1" t="s">
        <v>146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2022-01-28T03:52:17Z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6FAE7240F8D94BA29477F10AC5B65EF2</vt:lpwstr>
  </property>
</Properties>
</file>