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对账!$A$1:$J$16</definedName>
  </definedNames>
  <calcPr calcId="144525"/>
</workbook>
</file>

<file path=xl/sharedStrings.xml><?xml version="1.0" encoding="utf-8"?>
<sst xmlns="http://schemas.openxmlformats.org/spreadsheetml/2006/main" count="899" uniqueCount="270">
  <si>
    <t>去哪儿网酒店预付对账单</t>
  </si>
  <si>
    <t>供应商名称：</t>
  </si>
  <si>
    <t>汇趣住</t>
  </si>
  <si>
    <t>结算周期：</t>
  </si>
  <si>
    <t>2022-01-27至2022-01-28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</si>
  <si>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</si>
  <si>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</si>
  <si>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</si>
  <si>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</si>
  <si>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</si>
  <si>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</si>
  <si>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</si>
  <si>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</si>
  <si>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</si>
  <si>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</si>
  <si>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</si>
  <si>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</si>
  <si>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</si>
  <si>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</si>
  <si>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</si>
  <si>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¥9,045.00</t>
  </si>
  <si>
    <t>¥1,188.00</t>
  </si>
  <si>
    <t>-¥396.60</t>
  </si>
  <si>
    <t>¥7,460.40</t>
  </si>
  <si>
    <t>分类信息</t>
  </si>
  <si>
    <t>业务类型</t>
  </si>
  <si>
    <t>酒店预付（点击查看明细）</t>
  </si>
  <si>
    <t>¥7,857.00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</si>
  <si>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</si>
  <si>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</si>
  <si>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</si>
  <si>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</si>
  <si>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</si>
  <si>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</si>
  <si>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</si>
  <si>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</si>
  <si>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</si>
  <si>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</si>
  <si>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</si>
  <si>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</si>
  <si>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</si>
  <si>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</si>
  <si>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</si>
  <si>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</si>
  <si>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</si>
  <si>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</si>
  <si>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</si>
  <si>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</si>
  <si>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</si>
  <si>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</si>
  <si>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</si>
  <si>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</si>
  <si>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</si>
  <si>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</si>
  <si>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</si>
  <si>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</si>
  <si>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</si>
  <si>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</si>
  <si>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</si>
  <si>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</si>
  <si>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</si>
  <si>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</si>
  <si>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</si>
  <si>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</si>
  <si>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</si>
  <si>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</si>
  <si>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</si>
  <si>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</si>
  <si>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</si>
  <si>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</si>
  <si>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</si>
  <si>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</si>
  <si>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102862398224</t>
  </si>
  <si>
    <t>酒店预付</t>
  </si>
  <si>
    <t>否</t>
  </si>
  <si>
    <t>普通</t>
  </si>
  <si>
    <t>375513333</t>
  </si>
  <si>
    <t>深圳东部华侨城茵特拉根酒店</t>
  </si>
  <si>
    <t>1639468</t>
  </si>
  <si>
    <t>刘金叶</t>
  </si>
  <si>
    <t>2021-12-30</t>
  </si>
  <si>
    <t>2022-01-26</t>
  </si>
  <si>
    <t>2022-01-28</t>
  </si>
  <si>
    <t>¥2,882.00</t>
  </si>
  <si>
    <t>¥376.00</t>
  </si>
  <si>
    <t>¥2,506.00</t>
  </si>
  <si>
    <t>联排别墅豪华房</t>
  </si>
  <si>
    <t>WEBSITE</t>
  </si>
  <si>
    <t>102888266500</t>
  </si>
  <si>
    <t>381725691</t>
  </si>
  <si>
    <t>仙游万佳国际酒店</t>
  </si>
  <si>
    <t>陈畅</t>
  </si>
  <si>
    <t>2022-01-25</t>
  </si>
  <si>
    <t>¥849.00</t>
  </si>
  <si>
    <t>¥111.00</t>
  </si>
  <si>
    <t>¥738.00</t>
  </si>
  <si>
    <t>豪华大床房</t>
  </si>
  <si>
    <t>102888662319</t>
  </si>
  <si>
    <t>381819990</t>
  </si>
  <si>
    <t>如家酒店(无锡安镇高铁东站店)</t>
  </si>
  <si>
    <t>宋明节</t>
  </si>
  <si>
    <t>¥588.00</t>
  </si>
  <si>
    <t>¥78.00</t>
  </si>
  <si>
    <t>¥510.00</t>
  </si>
  <si>
    <t>双床房</t>
  </si>
  <si>
    <t>102890983625</t>
  </si>
  <si>
    <t>328125379</t>
  </si>
  <si>
    <t>北京中信金陵酒店</t>
  </si>
  <si>
    <t>张瑞</t>
  </si>
  <si>
    <t>2022-01-27</t>
  </si>
  <si>
    <t>¥777.00</t>
  </si>
  <si>
    <t>¥102.00</t>
  </si>
  <si>
    <t>¥675.00</t>
  </si>
  <si>
    <t>金陵观景大床房</t>
  </si>
  <si>
    <t>102886497434</t>
  </si>
  <si>
    <t>321713629</t>
  </si>
  <si>
    <t>廷泊酒店(耒阳中星时代广场店)</t>
  </si>
  <si>
    <t>邓强安</t>
  </si>
  <si>
    <t>2022-01-23</t>
  </si>
  <si>
    <t>¥352.00</t>
  </si>
  <si>
    <t>¥46.00</t>
  </si>
  <si>
    <t>¥306.00</t>
  </si>
  <si>
    <t>尊享典居双床房</t>
  </si>
  <si>
    <t>102887093880</t>
  </si>
  <si>
    <t>415041245</t>
  </si>
  <si>
    <t>龙门花溪雨谷尾山居</t>
  </si>
  <si>
    <t>张开志</t>
  </si>
  <si>
    <t>2022-01-24</t>
  </si>
  <si>
    <t>203寒露</t>
  </si>
  <si>
    <t>102887234309</t>
  </si>
  <si>
    <t>347180162</t>
  </si>
  <si>
    <t>如家酒店·neo(上海外滩南京路步行街河南中路店)</t>
  </si>
  <si>
    <t>沈俊</t>
  </si>
  <si>
    <t>102887852948</t>
  </si>
  <si>
    <t>311494588</t>
  </si>
  <si>
    <t>北京美莲招待所</t>
  </si>
  <si>
    <t>汪海伟</t>
  </si>
  <si>
    <t>¥522.00</t>
  </si>
  <si>
    <t>¥69.00</t>
  </si>
  <si>
    <t>¥453.00</t>
  </si>
  <si>
    <t>标准双床房</t>
  </si>
  <si>
    <t>102889350458</t>
  </si>
  <si>
    <t>381796125</t>
  </si>
  <si>
    <t>福清国惠大酒店</t>
  </si>
  <si>
    <t>方琳</t>
  </si>
  <si>
    <t>¥405.00</t>
  </si>
  <si>
    <t>¥53.00</t>
  </si>
  <si>
    <t>高级双床房</t>
  </si>
  <si>
    <t>102889907532</t>
  </si>
  <si>
    <t>318723205</t>
  </si>
  <si>
    <t>廷泊酒店(洞口店)</t>
  </si>
  <si>
    <t>莫淑丽|莫淑艳</t>
  </si>
  <si>
    <t>¥712.00</t>
  </si>
  <si>
    <t>¥94.00</t>
  </si>
  <si>
    <t>¥618.00</t>
  </si>
  <si>
    <t>茗雅礼居双床房</t>
  </si>
  <si>
    <t>102890498496</t>
  </si>
  <si>
    <t>348257972</t>
  </si>
  <si>
    <t>城市便捷酒店(西华大学红光大道店)</t>
  </si>
  <si>
    <t>祝虹霞</t>
  </si>
  <si>
    <t>¥155.00</t>
  </si>
  <si>
    <t>¥21.00</t>
  </si>
  <si>
    <t>¥134.00</t>
  </si>
  <si>
    <t>标准大床房</t>
  </si>
  <si>
    <t>102890590377</t>
  </si>
  <si>
    <t>381716154</t>
  </si>
  <si>
    <t>城市便捷酒店(汕头华山路万象城店)</t>
  </si>
  <si>
    <t>杨铉斌</t>
  </si>
  <si>
    <t>¥212.00</t>
  </si>
  <si>
    <t>¥28.00</t>
  </si>
  <si>
    <t>¥184.00</t>
  </si>
  <si>
    <t>商务大床房</t>
  </si>
  <si>
    <t>102890930402</t>
  </si>
  <si>
    <t>381672382</t>
  </si>
  <si>
    <t>城市便捷酒店(武汉光谷锦绣龙城南湖店)</t>
  </si>
  <si>
    <t>蔡子军</t>
  </si>
  <si>
    <t>¥226.00</t>
  </si>
  <si>
    <t>¥30.00</t>
  </si>
  <si>
    <t>¥196.00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</si>
  <si>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</si>
  <si>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</si>
  <si>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</si>
  <si>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</si>
  <si>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</si>
  <si>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</si>
  <si>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</si>
  <si>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</si>
  <si>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</si>
  <si>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NIMH20220126083205627150RX0</t>
  </si>
  <si>
    <t>102888158100</t>
  </si>
  <si>
    <t>赔付-房费追回</t>
  </si>
  <si>
    <t>-¥216.00</t>
  </si>
  <si>
    <t>--</t>
  </si>
  <si>
    <t>用户进线告知订单没有入住 因未带身份证 联系代理商刘女士告知订单免费取消  线下退款用户认可#追赔系统-预付扣款直连#</t>
  </si>
  <si>
    <t>NPH20220123151043086712RX0</t>
  </si>
  <si>
    <t>102886687846</t>
  </si>
  <si>
    <t>-¥180.60</t>
  </si>
  <si>
    <t>我司显示双早，酒店订单无早。客户说酒店收到的订单是没有早餐的，赔付早餐费#追赔系统-预付扣款直连#</t>
  </si>
  <si>
    <t>返现日期</t>
  </si>
  <si>
    <t>，</t>
  </si>
  <si>
    <r>
      <t>102888158100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216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</si>
  <si>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180.6</t>
    </r>
    <r>
      <rPr>
        <sz val="10"/>
        <rFont val="宋体"/>
        <charset val="134"/>
      </rPr>
      <t>元</t>
    </r>
  </si>
  <si>
    <t>A220129152148481</t>
  </si>
  <si>
    <t>A220129162745481</t>
  </si>
  <si>
    <t>A2201291523254205</t>
  </si>
  <si>
    <r>
      <t>总计：</t>
    </r>
    <r>
      <rPr>
        <sz val="10"/>
        <rFont val="Arial"/>
        <charset val="134"/>
      </rPr>
      <t>7460.4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</si>
  <si>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</si>
  <si>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</si>
  <si>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</si>
  <si>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</si>
  <si>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</si>
  <si>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</si>
  <si>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</si>
  <si>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</si>
  <si>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</si>
  <si>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</si>
  <si>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</si>
  <si>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</si>
  <si>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</si>
  <si>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</si>
  <si>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</si>
  <si>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</si>
  <si>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2409989</t>
  </si>
  <si>
    <t>城市便捷酒店(成都红光大道店)</t>
  </si>
  <si>
    <t>134.00</t>
  </si>
  <si>
    <t>RMB</t>
  </si>
  <si>
    <t>0</t>
  </si>
  <si>
    <t>0.00</t>
  </si>
  <si>
    <t>汇趣住国内直连</t>
  </si>
  <si>
    <t>2022-01-27 22:51:30</t>
  </si>
  <si>
    <t>直连</t>
  </si>
  <si>
    <t>2409942</t>
  </si>
  <si>
    <t>196.00</t>
  </si>
  <si>
    <t>2022-01-27 21:27:43</t>
  </si>
  <si>
    <t>2409719</t>
  </si>
  <si>
    <t>675.00</t>
  </si>
  <si>
    <t>2022-01-27 11:14:21</t>
  </si>
  <si>
    <t>直采</t>
  </si>
  <si>
    <t>2409671</t>
  </si>
  <si>
    <t>城市便捷酒店(汕头华山路店)</t>
  </si>
  <si>
    <t>184.00</t>
  </si>
  <si>
    <t>2022-01-27 06:45:45</t>
  </si>
  <si>
    <t>2409417</t>
  </si>
  <si>
    <t>莫淑丽,莫淑艳</t>
  </si>
  <si>
    <t>618.00</t>
  </si>
  <si>
    <t>2022-01-26 16:09:26</t>
  </si>
  <si>
    <t>2409391</t>
  </si>
  <si>
    <t>352.00</t>
  </si>
  <si>
    <t>2022-01-26 15:03:56</t>
  </si>
  <si>
    <t>2408578</t>
  </si>
  <si>
    <t>如家酒店（无锡安镇高铁东站店）</t>
  </si>
  <si>
    <t>510.00</t>
  </si>
  <si>
    <t>2022-01-25 10:31:15</t>
  </si>
  <si>
    <t>2408554</t>
  </si>
  <si>
    <t>738.00</t>
  </si>
  <si>
    <t>2022-01-25 09:18:25</t>
  </si>
  <si>
    <t>2408416</t>
  </si>
  <si>
    <t>2022-01-24 22:44:30</t>
  </si>
  <si>
    <t>2408134</t>
  </si>
  <si>
    <t>2022-01-24 17:16:36</t>
  </si>
  <si>
    <t>2407809</t>
  </si>
  <si>
    <t>美莲宾馆</t>
  </si>
  <si>
    <t>453.00</t>
  </si>
  <si>
    <t>2022-01-24 13:21:55</t>
  </si>
  <si>
    <t>2407285</t>
  </si>
  <si>
    <t>306.00</t>
  </si>
  <si>
    <t>2022-01-23 17:12:05</t>
  </si>
  <si>
    <t>2363466</t>
  </si>
  <si>
    <t>2506.00</t>
  </si>
  <si>
    <t>2021-12-30 10:40:47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</si>
</sst>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3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29" borderId="16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4" fillId="33" borderId="1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13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13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92</v>
      </c>
      <c r="P3" s="7" t="s">
        <v>82</v>
      </c>
      <c r="Q3" s="7"/>
      <c r="R3" s="12" t="s">
        <v>93</v>
      </c>
      <c r="S3" s="14" t="s">
        <v>19</v>
      </c>
      <c r="T3" s="7"/>
      <c r="U3" s="12" t="s">
        <v>19</v>
      </c>
      <c r="V3" s="12" t="s">
        <v>93</v>
      </c>
      <c r="W3" s="14" t="s">
        <v>94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97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98</v>
      </c>
      <c r="H4" s="7" t="s">
        <v>99</v>
      </c>
      <c r="I4" s="7" t="s">
        <v>78</v>
      </c>
      <c r="J4" s="7" t="s">
        <v>2</v>
      </c>
      <c r="K4" s="7" t="s">
        <v>100</v>
      </c>
      <c r="L4" s="7">
        <v>1</v>
      </c>
      <c r="M4" s="7">
        <v>3</v>
      </c>
      <c r="N4" s="7" t="s">
        <v>92</v>
      </c>
      <c r="O4" s="7" t="s">
        <v>92</v>
      </c>
      <c r="P4" s="7" t="s">
        <v>82</v>
      </c>
      <c r="Q4" s="7"/>
      <c r="R4" s="12" t="s">
        <v>101</v>
      </c>
      <c r="S4" s="14" t="s">
        <v>19</v>
      </c>
      <c r="T4" s="7"/>
      <c r="U4" s="12" t="s">
        <v>19</v>
      </c>
      <c r="V4" s="12" t="s">
        <v>101</v>
      </c>
      <c r="W4" s="14" t="s">
        <v>102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109</v>
      </c>
      <c r="O5" s="7" t="s">
        <v>109</v>
      </c>
      <c r="P5" s="7" t="s">
        <v>82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111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118</v>
      </c>
      <c r="O6" s="7" t="s">
        <v>109</v>
      </c>
      <c r="P6" s="7" t="s">
        <v>82</v>
      </c>
      <c r="Q6" s="7"/>
      <c r="R6" s="12" t="s">
        <v>119</v>
      </c>
      <c r="S6" s="14" t="s">
        <v>19</v>
      </c>
      <c r="T6" s="7"/>
      <c r="U6" s="12" t="s">
        <v>19</v>
      </c>
      <c r="V6" s="12" t="s">
        <v>119</v>
      </c>
      <c r="W6" s="14" t="s">
        <v>120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127</v>
      </c>
      <c r="O7" s="7" t="s">
        <v>109</v>
      </c>
      <c r="P7" s="7" t="s">
        <v>82</v>
      </c>
      <c r="Q7" s="7"/>
      <c r="R7" s="12" t="s">
        <v>110</v>
      </c>
      <c r="S7" s="14" t="s">
        <v>19</v>
      </c>
      <c r="T7" s="7"/>
      <c r="U7" s="12" t="s">
        <v>19</v>
      </c>
      <c r="V7" s="12" t="s">
        <v>110</v>
      </c>
      <c r="W7" s="14" t="s">
        <v>111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112</v>
      </c>
      <c r="AD7" t="s">
        <v>6</v>
      </c>
      <c r="AE7" t="s">
        <v>128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129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130</v>
      </c>
      <c r="H8" s="7" t="s">
        <v>131</v>
      </c>
      <c r="I8" s="7" t="s">
        <v>78</v>
      </c>
      <c r="J8" s="7" t="s">
        <v>2</v>
      </c>
      <c r="K8" s="7" t="s">
        <v>132</v>
      </c>
      <c r="L8" s="7">
        <v>1</v>
      </c>
      <c r="M8" s="7">
        <v>3</v>
      </c>
      <c r="N8" s="7" t="s">
        <v>127</v>
      </c>
      <c r="O8" s="7" t="s">
        <v>92</v>
      </c>
      <c r="P8" s="7" t="s">
        <v>82</v>
      </c>
      <c r="Q8" s="7"/>
      <c r="R8" s="12" t="s">
        <v>101</v>
      </c>
      <c r="S8" s="14" t="s">
        <v>19</v>
      </c>
      <c r="T8" s="7"/>
      <c r="U8" s="12" t="s">
        <v>19</v>
      </c>
      <c r="V8" s="12" t="s">
        <v>101</v>
      </c>
      <c r="W8" s="14" t="s">
        <v>102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103</v>
      </c>
      <c r="AD8" t="s">
        <v>6</v>
      </c>
      <c r="AE8" t="s">
        <v>104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133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134</v>
      </c>
      <c r="H9" s="7" t="s">
        <v>135</v>
      </c>
      <c r="I9" s="7" t="s">
        <v>78</v>
      </c>
      <c r="J9" s="7" t="s">
        <v>2</v>
      </c>
      <c r="K9" s="7" t="s">
        <v>136</v>
      </c>
      <c r="L9" s="7">
        <v>1</v>
      </c>
      <c r="M9" s="7">
        <v>3</v>
      </c>
      <c r="N9" s="7" t="s">
        <v>127</v>
      </c>
      <c r="O9" s="7" t="s">
        <v>92</v>
      </c>
      <c r="P9" s="7" t="s">
        <v>82</v>
      </c>
      <c r="Q9" s="7"/>
      <c r="R9" s="12" t="s">
        <v>137</v>
      </c>
      <c r="S9" s="14" t="s">
        <v>19</v>
      </c>
      <c r="T9" s="7"/>
      <c r="U9" s="12" t="s">
        <v>19</v>
      </c>
      <c r="V9" s="12" t="s">
        <v>137</v>
      </c>
      <c r="W9" s="14" t="s">
        <v>138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142</v>
      </c>
      <c r="H10" s="7" t="s">
        <v>143</v>
      </c>
      <c r="I10" s="7" t="s">
        <v>78</v>
      </c>
      <c r="J10" s="7" t="s">
        <v>2</v>
      </c>
      <c r="K10" s="7" t="s">
        <v>144</v>
      </c>
      <c r="L10" s="7">
        <v>1</v>
      </c>
      <c r="M10" s="7">
        <v>1</v>
      </c>
      <c r="N10" s="7" t="s">
        <v>81</v>
      </c>
      <c r="O10" s="7" t="s">
        <v>109</v>
      </c>
      <c r="P10" s="7" t="s">
        <v>82</v>
      </c>
      <c r="Q10" s="7"/>
      <c r="R10" s="12" t="s">
        <v>145</v>
      </c>
      <c r="S10" s="14" t="s">
        <v>19</v>
      </c>
      <c r="T10" s="7"/>
      <c r="U10" s="12" t="s">
        <v>19</v>
      </c>
      <c r="V10" s="12" t="s">
        <v>145</v>
      </c>
      <c r="W10" s="14" t="s">
        <v>146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119</v>
      </c>
      <c r="AD10" t="s">
        <v>6</v>
      </c>
      <c r="AE10" t="s">
        <v>147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148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149</v>
      </c>
      <c r="H11" s="7" t="s">
        <v>150</v>
      </c>
      <c r="I11" s="7" t="s">
        <v>78</v>
      </c>
      <c r="J11" s="7" t="s">
        <v>2</v>
      </c>
      <c r="K11" s="7" t="s">
        <v>151</v>
      </c>
      <c r="L11" s="7">
        <v>2</v>
      </c>
      <c r="M11" s="7">
        <v>1</v>
      </c>
      <c r="N11" s="7" t="s">
        <v>81</v>
      </c>
      <c r="O11" s="7" t="s">
        <v>109</v>
      </c>
      <c r="P11" s="7" t="s">
        <v>82</v>
      </c>
      <c r="Q11" s="7"/>
      <c r="R11" s="12" t="s">
        <v>152</v>
      </c>
      <c r="S11" s="14" t="s">
        <v>19</v>
      </c>
      <c r="T11" s="7"/>
      <c r="U11" s="12" t="s">
        <v>19</v>
      </c>
      <c r="V11" s="12" t="s">
        <v>152</v>
      </c>
      <c r="W11" s="14" t="s">
        <v>153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156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157</v>
      </c>
      <c r="H12" s="7" t="s">
        <v>158</v>
      </c>
      <c r="I12" s="7" t="s">
        <v>78</v>
      </c>
      <c r="J12" s="7" t="s">
        <v>2</v>
      </c>
      <c r="K12" s="7" t="s">
        <v>159</v>
      </c>
      <c r="L12" s="7">
        <v>1</v>
      </c>
      <c r="M12" s="7">
        <v>1</v>
      </c>
      <c r="N12" s="7" t="s">
        <v>109</v>
      </c>
      <c r="O12" s="7" t="s">
        <v>109</v>
      </c>
      <c r="P12" s="7" t="s">
        <v>82</v>
      </c>
      <c r="Q12" s="7"/>
      <c r="R12" s="12" t="s">
        <v>160</v>
      </c>
      <c r="S12" s="14" t="s">
        <v>19</v>
      </c>
      <c r="T12" s="7"/>
      <c r="U12" s="12" t="s">
        <v>19</v>
      </c>
      <c r="V12" s="12" t="s">
        <v>160</v>
      </c>
      <c r="W12" s="14" t="s">
        <v>161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164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165</v>
      </c>
      <c r="H13" s="7" t="s">
        <v>166</v>
      </c>
      <c r="I13" s="7" t="s">
        <v>78</v>
      </c>
      <c r="J13" s="7" t="s">
        <v>2</v>
      </c>
      <c r="K13" s="7" t="s">
        <v>167</v>
      </c>
      <c r="L13" s="7">
        <v>1</v>
      </c>
      <c r="M13" s="7">
        <v>1</v>
      </c>
      <c r="N13" s="7" t="s">
        <v>109</v>
      </c>
      <c r="O13" s="7" t="s">
        <v>109</v>
      </c>
      <c r="P13" s="7" t="s">
        <v>82</v>
      </c>
      <c r="Q13" s="7"/>
      <c r="R13" s="12" t="s">
        <v>168</v>
      </c>
      <c r="S13" s="14" t="s">
        <v>19</v>
      </c>
      <c r="T13" s="7"/>
      <c r="U13" s="12" t="s">
        <v>19</v>
      </c>
      <c r="V13" s="12" t="s">
        <v>168</v>
      </c>
      <c r="W13" s="14" t="s">
        <v>169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172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173</v>
      </c>
      <c r="H14" s="7" t="s">
        <v>174</v>
      </c>
      <c r="I14" s="7" t="s">
        <v>78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109</v>
      </c>
      <c r="O14" s="7" t="s">
        <v>109</v>
      </c>
      <c r="P14" s="7" t="s">
        <v>82</v>
      </c>
      <c r="Q14" s="7"/>
      <c r="R14" s="12" t="s">
        <v>176</v>
      </c>
      <c r="S14" s="14" t="s">
        <v>19</v>
      </c>
      <c r="T14" s="7"/>
      <c r="U14" s="12" t="s">
        <v>19</v>
      </c>
      <c r="V14" s="12" t="s">
        <v>176</v>
      </c>
      <c r="W14" s="14" t="s">
        <v>177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171</v>
      </c>
      <c r="AF14" t="s">
        <v>87</v>
      </c>
      <c r="AG14" t="s">
        <v>74</v>
      </c>
      <c r="AH14" t="s">
        <v>19</v>
      </c>
    </row>
    <row r="15" customHeight="1" spans="1:32">
      <c r="A15" s="10" t="s">
        <v>179</v>
      </c>
      <c r="B15" s="10"/>
      <c r="C15" s="10" t="s">
        <v>180</v>
      </c>
      <c r="D15" s="10"/>
      <c r="E15" s="10"/>
      <c r="F15" s="10"/>
      <c r="G15" s="10" t="s">
        <v>180</v>
      </c>
      <c r="H15" s="10" t="s">
        <v>180</v>
      </c>
      <c r="I15" s="10" t="s">
        <v>180</v>
      </c>
      <c r="J15" s="10" t="s">
        <v>180</v>
      </c>
      <c r="K15" s="10" t="s">
        <v>180</v>
      </c>
      <c r="L15" s="10" t="s">
        <v>180</v>
      </c>
      <c r="M15" s="10" t="s">
        <v>180</v>
      </c>
      <c r="N15" s="10" t="s">
        <v>180</v>
      </c>
      <c r="O15" s="10" t="s">
        <v>180</v>
      </c>
      <c r="P15" s="10" t="s">
        <v>180</v>
      </c>
      <c r="Q15" s="10"/>
      <c r="R15" s="13" t="s">
        <v>20</v>
      </c>
      <c r="S15" s="13" t="s">
        <v>19</v>
      </c>
      <c r="T15" s="10" t="s">
        <v>180</v>
      </c>
      <c r="U15" s="13"/>
      <c r="V15" s="13" t="s">
        <v>20</v>
      </c>
      <c r="W15" s="13" t="s">
        <v>21</v>
      </c>
      <c r="X15" s="13"/>
      <c r="Y15" s="13"/>
      <c r="Z15" s="13"/>
      <c r="AA15" s="10"/>
      <c r="AB15" s="13"/>
      <c r="AC15" s="10"/>
      <c r="AD15" s="10" t="s">
        <v>180</v>
      </c>
      <c r="AE15" s="10"/>
      <c r="AF1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F25" sqref="F25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181</v>
      </c>
      <c r="B1" s="4" t="s">
        <v>182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183</v>
      </c>
      <c r="H1" s="4" t="s">
        <v>184</v>
      </c>
      <c r="I1" s="4" t="s">
        <v>13</v>
      </c>
      <c r="J1" s="4" t="s">
        <v>17</v>
      </c>
      <c r="K1" s="4" t="s">
        <v>18</v>
      </c>
      <c r="L1" s="11" t="s">
        <v>185</v>
      </c>
      <c r="M1" s="4" t="s">
        <v>186</v>
      </c>
      <c r="N1" s="4" t="s">
        <v>187</v>
      </c>
    </row>
    <row r="2" ht="14.25" customHeight="1" spans="1:256">
      <c r="A2" s="6" t="s">
        <v>188</v>
      </c>
      <c r="B2" s="7" t="s">
        <v>189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190</v>
      </c>
      <c r="I2" s="12" t="s">
        <v>191</v>
      </c>
      <c r="J2" s="12" t="s">
        <v>19</v>
      </c>
      <c r="K2" s="12" t="s">
        <v>191</v>
      </c>
      <c r="L2" s="7" t="s">
        <v>192</v>
      </c>
      <c r="M2" s="7" t="s">
        <v>193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194</v>
      </c>
      <c r="B3" s="7" t="s">
        <v>195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190</v>
      </c>
      <c r="I3" s="12" t="s">
        <v>196</v>
      </c>
      <c r="J3" s="12" t="s">
        <v>19</v>
      </c>
      <c r="K3" s="12" t="s">
        <v>196</v>
      </c>
      <c r="L3" s="7" t="s">
        <v>192</v>
      </c>
      <c r="M3" s="7" t="s">
        <v>197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179</v>
      </c>
      <c r="B4" s="10" t="s">
        <v>180</v>
      </c>
      <c r="C4" s="10" t="s">
        <v>180</v>
      </c>
      <c r="D4" s="10" t="s">
        <v>180</v>
      </c>
      <c r="E4" s="10"/>
      <c r="F4" s="10"/>
      <c r="G4" s="10" t="s">
        <v>180</v>
      </c>
      <c r="H4" s="10" t="s">
        <v>180</v>
      </c>
      <c r="I4" s="13" t="s">
        <v>22</v>
      </c>
      <c r="J4" s="13"/>
      <c r="K4" s="13"/>
      <c r="L4" s="10"/>
      <c r="M4" s="10" t="s">
        <v>180</v>
      </c>
      <c r="N4" t="s">
        <v>180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198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G33" sqref="G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199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2506</v>
      </c>
      <c r="E2" t="str">
        <f>VLOOKUP(A2,HOP!A:L,12,0)</f>
        <v>2506.00</v>
      </c>
      <c r="F2" t="str">
        <f>VLOOKUP(A2,HOP!A:C,3,0)</f>
        <v>2363466</v>
      </c>
      <c r="G2">
        <f>D2-E2</f>
        <v>0</v>
      </c>
      <c r="H2" t="str">
        <f>$H$1&amp;F2</f>
        <v>，2363466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92</v>
      </c>
      <c r="C3" s="7" t="s">
        <v>82</v>
      </c>
      <c r="D3" s="3">
        <v>738</v>
      </c>
      <c r="E3" t="str">
        <f>VLOOKUP(A3,HOP!A:L,12,0)</f>
        <v>738.00</v>
      </c>
      <c r="F3" t="str">
        <f>VLOOKUP(A3,HOP!A:C,3,0)</f>
        <v>2408554</v>
      </c>
      <c r="G3">
        <f t="shared" ref="G3:G16" si="0">D3-E3</f>
        <v>0</v>
      </c>
      <c r="H3" t="str">
        <f t="shared" ref="H3:H16" si="1">$H$1&amp;F3</f>
        <v>，2408554</v>
      </c>
      <c r="I3" t="str">
        <f>VLOOKUP(A3,HOP!A:T,20,0)</f>
        <v>直连</v>
      </c>
    </row>
    <row r="4" ht="14.25" customHeight="1" spans="1:9">
      <c r="A4" s="6" t="s">
        <v>97</v>
      </c>
      <c r="B4" s="7" t="s">
        <v>92</v>
      </c>
      <c r="C4" s="7" t="s">
        <v>82</v>
      </c>
      <c r="D4" s="3">
        <v>510</v>
      </c>
      <c r="E4" t="str">
        <f>VLOOKUP(A4,HOP!A:L,12,0)</f>
        <v>510.00</v>
      </c>
      <c r="F4" t="str">
        <f>VLOOKUP(A4,HOP!A:C,3,0)</f>
        <v>2408578</v>
      </c>
      <c r="G4">
        <f t="shared" si="0"/>
        <v>0</v>
      </c>
      <c r="H4" t="str">
        <f t="shared" si="1"/>
        <v>，2408578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109</v>
      </c>
      <c r="C5" s="7" t="s">
        <v>82</v>
      </c>
      <c r="D5" s="3">
        <v>675</v>
      </c>
      <c r="E5" t="str">
        <f>VLOOKUP(A5,HOP!A:L,12,0)</f>
        <v>675.00</v>
      </c>
      <c r="F5" t="str">
        <f>VLOOKUP(A5,HOP!A:C,3,0)</f>
        <v>2409719</v>
      </c>
      <c r="G5">
        <f t="shared" si="0"/>
        <v>0</v>
      </c>
      <c r="H5" t="str">
        <f t="shared" si="1"/>
        <v>，2409719</v>
      </c>
      <c r="I5" t="str">
        <f>VLOOKUP(A5,HOP!A:T,20,0)</f>
        <v>直采</v>
      </c>
    </row>
    <row r="6" ht="14.25" customHeight="1" spans="1:9">
      <c r="A6" s="6" t="s">
        <v>114</v>
      </c>
      <c r="B6" s="7" t="s">
        <v>109</v>
      </c>
      <c r="C6" s="7" t="s">
        <v>82</v>
      </c>
      <c r="D6" s="3">
        <v>306</v>
      </c>
      <c r="E6" t="str">
        <f>VLOOKUP(A6,HOP!A:L,12,0)</f>
        <v>306.00</v>
      </c>
      <c r="F6" t="str">
        <f>VLOOKUP(A6,HOP!A:C,3,0)</f>
        <v>2407285</v>
      </c>
      <c r="G6">
        <f t="shared" si="0"/>
        <v>0</v>
      </c>
      <c r="H6" t="str">
        <f t="shared" si="1"/>
        <v>，2407285</v>
      </c>
      <c r="I6" t="str">
        <f>VLOOKUP(A6,HOP!A:T,20,0)</f>
        <v>直连</v>
      </c>
    </row>
    <row r="7" ht="14.25" customHeight="1" spans="1:9">
      <c r="A7" s="6" t="s">
        <v>123</v>
      </c>
      <c r="B7" s="7" t="s">
        <v>109</v>
      </c>
      <c r="C7" s="7" t="s">
        <v>82</v>
      </c>
      <c r="D7" s="3">
        <v>675</v>
      </c>
      <c r="E7" t="str">
        <f>VLOOKUP(A7,HOP!A:L,12,0)</f>
        <v>675.00</v>
      </c>
      <c r="F7" t="str">
        <f>VLOOKUP(A7,HOP!A:C,3,0)</f>
        <v>2408416</v>
      </c>
      <c r="G7">
        <f t="shared" si="0"/>
        <v>0</v>
      </c>
      <c r="H7" t="str">
        <f t="shared" si="1"/>
        <v>，2408416</v>
      </c>
      <c r="I7" t="str">
        <f>VLOOKUP(A7,HOP!A:T,20,0)</f>
        <v>直采</v>
      </c>
    </row>
    <row r="8" ht="14.25" customHeight="1" spans="1:9">
      <c r="A8" s="6" t="s">
        <v>129</v>
      </c>
      <c r="B8" s="7" t="s">
        <v>92</v>
      </c>
      <c r="C8" s="7" t="s">
        <v>82</v>
      </c>
      <c r="D8" s="3">
        <v>510</v>
      </c>
      <c r="E8" t="str">
        <f>VLOOKUP(A8,HOP!A:L,12,0)</f>
        <v>510.00</v>
      </c>
      <c r="F8" t="str">
        <f>VLOOKUP(A8,HOP!A:C,3,0)</f>
        <v>2408134</v>
      </c>
      <c r="G8">
        <f t="shared" si="0"/>
        <v>0</v>
      </c>
      <c r="H8" t="str">
        <f t="shared" si="1"/>
        <v>，2408134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92</v>
      </c>
      <c r="C9" s="7" t="s">
        <v>82</v>
      </c>
      <c r="D9" s="3">
        <v>453</v>
      </c>
      <c r="E9" t="str">
        <f>VLOOKUP(A9,HOP!A:L,12,0)</f>
        <v>453.00</v>
      </c>
      <c r="F9" t="str">
        <f>VLOOKUP(A9,HOP!A:C,3,0)</f>
        <v>2407809</v>
      </c>
      <c r="G9">
        <f t="shared" si="0"/>
        <v>0</v>
      </c>
      <c r="H9" t="str">
        <f t="shared" si="1"/>
        <v>，2407809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109</v>
      </c>
      <c r="C10" s="7" t="s">
        <v>82</v>
      </c>
      <c r="D10" s="3">
        <v>352</v>
      </c>
      <c r="E10" t="str">
        <f>VLOOKUP(A10,HOP!A:L,12,0)</f>
        <v>352.00</v>
      </c>
      <c r="F10" t="str">
        <f>VLOOKUP(A10,HOP!A:C,3,0)</f>
        <v>2409391</v>
      </c>
      <c r="G10">
        <f t="shared" si="0"/>
        <v>0</v>
      </c>
      <c r="H10" t="str">
        <f t="shared" si="1"/>
        <v>，2409391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109</v>
      </c>
      <c r="C11" s="7" t="s">
        <v>82</v>
      </c>
      <c r="D11" s="3">
        <v>618</v>
      </c>
      <c r="E11" t="str">
        <f>VLOOKUP(A11,HOP!A:L,12,0)</f>
        <v>618.00</v>
      </c>
      <c r="F11" t="str">
        <f>VLOOKUP(A11,HOP!A:C,3,0)</f>
        <v>2409417</v>
      </c>
      <c r="G11">
        <f t="shared" si="0"/>
        <v>0</v>
      </c>
      <c r="H11" t="str">
        <f t="shared" si="1"/>
        <v>，2409417</v>
      </c>
      <c r="I11" t="str">
        <f>VLOOKUP(A11,HOP!A:T,20,0)</f>
        <v>直连</v>
      </c>
    </row>
    <row r="12" ht="14.25" customHeight="1" spans="1:9">
      <c r="A12" s="6" t="s">
        <v>156</v>
      </c>
      <c r="B12" s="7" t="s">
        <v>109</v>
      </c>
      <c r="C12" s="7" t="s">
        <v>82</v>
      </c>
      <c r="D12" s="3">
        <v>134</v>
      </c>
      <c r="E12" t="str">
        <f>VLOOKUP(A12,HOP!A:L,12,0)</f>
        <v>134.00</v>
      </c>
      <c r="F12" t="str">
        <f>VLOOKUP(A12,HOP!A:C,3,0)</f>
        <v>2409989</v>
      </c>
      <c r="G12">
        <f t="shared" si="0"/>
        <v>0</v>
      </c>
      <c r="H12" t="str">
        <f t="shared" si="1"/>
        <v>，2409989</v>
      </c>
      <c r="I12" t="str">
        <f>VLOOKUP(A12,HOP!A:T,20,0)</f>
        <v>直连</v>
      </c>
    </row>
    <row r="13" ht="14.25" customHeight="1" spans="1:9">
      <c r="A13" s="6" t="s">
        <v>164</v>
      </c>
      <c r="B13" s="7" t="s">
        <v>109</v>
      </c>
      <c r="C13" s="7" t="s">
        <v>82</v>
      </c>
      <c r="D13" s="3">
        <v>184</v>
      </c>
      <c r="E13" t="str">
        <f>VLOOKUP(A13,HOP!A:L,12,0)</f>
        <v>184.00</v>
      </c>
      <c r="F13" t="str">
        <f>VLOOKUP(A13,HOP!A:C,3,0)</f>
        <v>2409671</v>
      </c>
      <c r="G13">
        <f t="shared" si="0"/>
        <v>0</v>
      </c>
      <c r="H13" t="str">
        <f t="shared" si="1"/>
        <v>，2409671</v>
      </c>
      <c r="I13" t="str">
        <f>VLOOKUP(A13,HOP!A:T,20,0)</f>
        <v>直连</v>
      </c>
    </row>
    <row r="14" ht="14.25" customHeight="1" spans="1:9">
      <c r="A14" s="6" t="s">
        <v>172</v>
      </c>
      <c r="B14" s="7" t="s">
        <v>109</v>
      </c>
      <c r="C14" s="7" t="s">
        <v>82</v>
      </c>
      <c r="D14" s="3">
        <v>196</v>
      </c>
      <c r="E14" t="str">
        <f>VLOOKUP(A14,HOP!A:L,12,0)</f>
        <v>196.00</v>
      </c>
      <c r="F14" t="str">
        <f>VLOOKUP(A14,HOP!A:C,3,0)</f>
        <v>2409942</v>
      </c>
      <c r="G14">
        <f t="shared" si="0"/>
        <v>0</v>
      </c>
      <c r="H14" t="str">
        <f t="shared" si="1"/>
        <v>，2409942</v>
      </c>
      <c r="I14" t="str">
        <f>VLOOKUP(A14,HOP!A:T,20,0)</f>
        <v>直连</v>
      </c>
    </row>
    <row r="15" spans="1:10">
      <c r="A15" s="43" t="s">
        <v>189</v>
      </c>
      <c r="D15" s="8">
        <v>-216</v>
      </c>
      <c r="E15" t="e">
        <f>VLOOKUP(A15,HOP!A:L,12,0)</f>
        <v>#N/A</v>
      </c>
      <c r="F15">
        <v>2408980</v>
      </c>
      <c r="G15" t="e">
        <f t="shared" si="0"/>
        <v>#N/A</v>
      </c>
      <c r="H15" t="str">
        <f t="shared" si="1"/>
        <v>，2408980</v>
      </c>
      <c r="I15" t="e">
        <f>VLOOKUP(A15,HOP!A:T,20,0)</f>
        <v>#N/A</v>
      </c>
      <c r="J15" t="s">
        <v>200</v>
      </c>
    </row>
    <row r="16" spans="1:10">
      <c r="A16" s="43" t="s">
        <v>195</v>
      </c>
      <c r="D16" s="8">
        <v>-180.6</v>
      </c>
      <c r="E16" t="e">
        <f>VLOOKUP(A16,HOP!A:L,12,0)</f>
        <v>#N/A</v>
      </c>
      <c r="F16">
        <v>2407156</v>
      </c>
      <c r="G16" t="e">
        <f t="shared" si="0"/>
        <v>#N/A</v>
      </c>
      <c r="H16" t="str">
        <f t="shared" si="1"/>
        <v>，2407156</v>
      </c>
      <c r="I16" t="e">
        <f>VLOOKUP(A16,HOP!A:T,20,0)</f>
        <v>#N/A</v>
      </c>
      <c r="J16" s="5" t="s">
        <v>201</v>
      </c>
    </row>
    <row r="18" spans="4:4">
      <c r="D18" s="3">
        <f>SUM(D2:D17)</f>
        <v>7460.4</v>
      </c>
    </row>
    <row r="19" ht="14.25" spans="4:4">
      <c r="D19" s="9" t="s">
        <v>23</v>
      </c>
    </row>
    <row r="23" spans="1:3">
      <c r="A23" t="s">
        <v>202</v>
      </c>
      <c r="C23">
        <v>1350</v>
      </c>
    </row>
    <row r="24" spans="1:3">
      <c r="A24" t="s">
        <v>203</v>
      </c>
      <c r="C24">
        <v>6326.4</v>
      </c>
    </row>
    <row r="25" spans="1:3">
      <c r="A25" t="s">
        <v>204</v>
      </c>
      <c r="C25">
        <v>-216</v>
      </c>
    </row>
    <row r="26" spans="1:3">
      <c r="A26" s="5" t="s">
        <v>205</v>
      </c>
      <c r="C26">
        <f>SUM(C23:C25)</f>
        <v>7460.4</v>
      </c>
    </row>
  </sheetData>
  <autoFilter ref="A1:J16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E16" sqref="E1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206</v>
      </c>
      <c r="B1" s="2" t="s">
        <v>207</v>
      </c>
      <c r="C1" s="2" t="s">
        <v>208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209</v>
      </c>
      <c r="I1" s="2" t="s">
        <v>210</v>
      </c>
      <c r="J1" s="2" t="s">
        <v>211</v>
      </c>
      <c r="K1" s="2" t="s">
        <v>212</v>
      </c>
      <c r="L1" s="2" t="s">
        <v>213</v>
      </c>
      <c r="M1" s="2" t="s">
        <v>214</v>
      </c>
      <c r="N1" s="2" t="s">
        <v>215</v>
      </c>
      <c r="O1" s="2" t="s">
        <v>216</v>
      </c>
      <c r="P1" s="2" t="s">
        <v>217</v>
      </c>
      <c r="Q1" s="2" t="s">
        <v>218</v>
      </c>
      <c r="R1" s="2" t="s">
        <v>219</v>
      </c>
      <c r="S1" s="2" t="s">
        <v>220</v>
      </c>
      <c r="T1" s="2" t="s">
        <v>221</v>
      </c>
    </row>
    <row r="2" s="1" customFormat="1" spans="1:20">
      <c r="A2" s="1" t="s">
        <v>156</v>
      </c>
      <c r="B2" s="1" t="s">
        <v>109</v>
      </c>
      <c r="C2" s="1" t="s">
        <v>222</v>
      </c>
      <c r="D2" s="1" t="s">
        <v>223</v>
      </c>
      <c r="E2" s="1" t="s">
        <v>159</v>
      </c>
      <c r="F2" s="1" t="s">
        <v>109</v>
      </c>
      <c r="G2" s="1" t="s">
        <v>82</v>
      </c>
      <c r="H2" s="1" t="s">
        <v>192</v>
      </c>
      <c r="I2" s="1" t="s">
        <v>224</v>
      </c>
      <c r="J2" s="1" t="s">
        <v>225</v>
      </c>
      <c r="K2" s="1" t="s">
        <v>224</v>
      </c>
      <c r="L2" s="1" t="s">
        <v>224</v>
      </c>
      <c r="M2" s="1" t="s">
        <v>226</v>
      </c>
      <c r="N2" s="1" t="s">
        <v>226</v>
      </c>
      <c r="O2" s="1" t="s">
        <v>227</v>
      </c>
      <c r="P2" s="1" t="s">
        <v>228</v>
      </c>
      <c r="Q2" s="1" t="s">
        <v>229</v>
      </c>
      <c r="R2" s="1" t="s">
        <v>74</v>
      </c>
      <c r="S2" s="1" t="s">
        <v>36</v>
      </c>
      <c r="T2" s="1" t="s">
        <v>230</v>
      </c>
    </row>
    <row r="3" s="1" customFormat="1" spans="1:20">
      <c r="A3" s="1" t="s">
        <v>172</v>
      </c>
      <c r="B3" s="1" t="s">
        <v>109</v>
      </c>
      <c r="C3" s="1" t="s">
        <v>231</v>
      </c>
      <c r="D3" s="1" t="s">
        <v>174</v>
      </c>
      <c r="E3" s="1" t="s">
        <v>175</v>
      </c>
      <c r="F3" s="1" t="s">
        <v>109</v>
      </c>
      <c r="G3" s="1" t="s">
        <v>82</v>
      </c>
      <c r="H3" s="1" t="s">
        <v>192</v>
      </c>
      <c r="I3" s="1" t="s">
        <v>232</v>
      </c>
      <c r="J3" s="1" t="s">
        <v>225</v>
      </c>
      <c r="K3" s="1" t="s">
        <v>232</v>
      </c>
      <c r="L3" s="1" t="s">
        <v>232</v>
      </c>
      <c r="M3" s="1" t="s">
        <v>226</v>
      </c>
      <c r="N3" s="1" t="s">
        <v>226</v>
      </c>
      <c r="O3" s="1" t="s">
        <v>227</v>
      </c>
      <c r="P3" s="1" t="s">
        <v>228</v>
      </c>
      <c r="Q3" s="1" t="s">
        <v>233</v>
      </c>
      <c r="R3" s="1" t="s">
        <v>74</v>
      </c>
      <c r="S3" s="1" t="s">
        <v>36</v>
      </c>
      <c r="T3" s="1" t="s">
        <v>230</v>
      </c>
    </row>
    <row r="4" s="1" customFormat="1" spans="1:20">
      <c r="A4" s="1" t="s">
        <v>105</v>
      </c>
      <c r="B4" s="1" t="s">
        <v>109</v>
      </c>
      <c r="C4" s="1" t="s">
        <v>234</v>
      </c>
      <c r="D4" s="1" t="s">
        <v>107</v>
      </c>
      <c r="E4" s="1" t="s">
        <v>108</v>
      </c>
      <c r="F4" s="1" t="s">
        <v>109</v>
      </c>
      <c r="G4" s="1" t="s">
        <v>82</v>
      </c>
      <c r="H4" s="1" t="s">
        <v>192</v>
      </c>
      <c r="I4" s="1" t="s">
        <v>235</v>
      </c>
      <c r="J4" s="1" t="s">
        <v>225</v>
      </c>
      <c r="K4" s="1" t="s">
        <v>235</v>
      </c>
      <c r="L4" s="1" t="s">
        <v>235</v>
      </c>
      <c r="M4" s="1" t="s">
        <v>226</v>
      </c>
      <c r="N4" s="1" t="s">
        <v>226</v>
      </c>
      <c r="O4" s="1" t="s">
        <v>227</v>
      </c>
      <c r="P4" s="1" t="s">
        <v>228</v>
      </c>
      <c r="Q4" s="1" t="s">
        <v>236</v>
      </c>
      <c r="R4" s="1" t="s">
        <v>74</v>
      </c>
      <c r="S4" s="1" t="s">
        <v>36</v>
      </c>
      <c r="T4" s="1" t="s">
        <v>237</v>
      </c>
    </row>
    <row r="5" s="1" customFormat="1" spans="1:20">
      <c r="A5" s="1" t="s">
        <v>164</v>
      </c>
      <c r="B5" s="1" t="s">
        <v>109</v>
      </c>
      <c r="C5" s="1" t="s">
        <v>238</v>
      </c>
      <c r="D5" s="1" t="s">
        <v>239</v>
      </c>
      <c r="E5" s="1" t="s">
        <v>167</v>
      </c>
      <c r="F5" s="1" t="s">
        <v>109</v>
      </c>
      <c r="G5" s="1" t="s">
        <v>82</v>
      </c>
      <c r="H5" s="1" t="s">
        <v>192</v>
      </c>
      <c r="I5" s="1" t="s">
        <v>240</v>
      </c>
      <c r="J5" s="1" t="s">
        <v>225</v>
      </c>
      <c r="K5" s="1" t="s">
        <v>240</v>
      </c>
      <c r="L5" s="1" t="s">
        <v>240</v>
      </c>
      <c r="M5" s="1" t="s">
        <v>226</v>
      </c>
      <c r="N5" s="1" t="s">
        <v>226</v>
      </c>
      <c r="O5" s="1" t="s">
        <v>227</v>
      </c>
      <c r="P5" s="1" t="s">
        <v>228</v>
      </c>
      <c r="Q5" s="1" t="s">
        <v>241</v>
      </c>
      <c r="R5" s="1" t="s">
        <v>74</v>
      </c>
      <c r="S5" s="1" t="s">
        <v>36</v>
      </c>
      <c r="T5" s="1" t="s">
        <v>230</v>
      </c>
    </row>
    <row r="6" s="1" customFormat="1" spans="1:20">
      <c r="A6" s="1" t="s">
        <v>148</v>
      </c>
      <c r="B6" s="1" t="s">
        <v>81</v>
      </c>
      <c r="C6" s="1" t="s">
        <v>242</v>
      </c>
      <c r="D6" s="1" t="s">
        <v>150</v>
      </c>
      <c r="E6" s="1" t="s">
        <v>243</v>
      </c>
      <c r="F6" s="1" t="s">
        <v>109</v>
      </c>
      <c r="G6" s="1" t="s">
        <v>82</v>
      </c>
      <c r="H6" s="1" t="s">
        <v>192</v>
      </c>
      <c r="I6" s="1" t="s">
        <v>244</v>
      </c>
      <c r="J6" s="1" t="s">
        <v>225</v>
      </c>
      <c r="K6" s="1" t="s">
        <v>244</v>
      </c>
      <c r="L6" s="1" t="s">
        <v>244</v>
      </c>
      <c r="M6" s="1" t="s">
        <v>226</v>
      </c>
      <c r="N6" s="1" t="s">
        <v>226</v>
      </c>
      <c r="O6" s="1" t="s">
        <v>227</v>
      </c>
      <c r="P6" s="1" t="s">
        <v>228</v>
      </c>
      <c r="Q6" s="1" t="s">
        <v>245</v>
      </c>
      <c r="R6" s="1" t="s">
        <v>74</v>
      </c>
      <c r="S6" s="1" t="s">
        <v>36</v>
      </c>
      <c r="T6" s="1" t="s">
        <v>230</v>
      </c>
    </row>
    <row r="7" s="1" customFormat="1" spans="1:20">
      <c r="A7" s="1" t="s">
        <v>141</v>
      </c>
      <c r="B7" s="1" t="s">
        <v>81</v>
      </c>
      <c r="C7" s="1" t="s">
        <v>246</v>
      </c>
      <c r="D7" s="1" t="s">
        <v>143</v>
      </c>
      <c r="E7" s="1" t="s">
        <v>144</v>
      </c>
      <c r="F7" s="1" t="s">
        <v>109</v>
      </c>
      <c r="G7" s="1" t="s">
        <v>82</v>
      </c>
      <c r="H7" s="1" t="s">
        <v>192</v>
      </c>
      <c r="I7" s="1" t="s">
        <v>247</v>
      </c>
      <c r="J7" s="1" t="s">
        <v>225</v>
      </c>
      <c r="K7" s="1" t="s">
        <v>247</v>
      </c>
      <c r="L7" s="1" t="s">
        <v>247</v>
      </c>
      <c r="M7" s="1" t="s">
        <v>226</v>
      </c>
      <c r="N7" s="1" t="s">
        <v>226</v>
      </c>
      <c r="O7" s="1" t="s">
        <v>227</v>
      </c>
      <c r="P7" s="1" t="s">
        <v>228</v>
      </c>
      <c r="Q7" s="1" t="s">
        <v>248</v>
      </c>
      <c r="R7" s="1" t="s">
        <v>74</v>
      </c>
      <c r="S7" s="1" t="s">
        <v>36</v>
      </c>
      <c r="T7" s="1" t="s">
        <v>230</v>
      </c>
    </row>
    <row r="8" s="1" customFormat="1" spans="1:20">
      <c r="A8" s="1" t="s">
        <v>97</v>
      </c>
      <c r="B8" s="1" t="s">
        <v>92</v>
      </c>
      <c r="C8" s="1" t="s">
        <v>249</v>
      </c>
      <c r="D8" s="1" t="s">
        <v>250</v>
      </c>
      <c r="E8" s="1" t="s">
        <v>100</v>
      </c>
      <c r="F8" s="1" t="s">
        <v>92</v>
      </c>
      <c r="G8" s="1" t="s">
        <v>82</v>
      </c>
      <c r="H8" s="1" t="s">
        <v>192</v>
      </c>
      <c r="I8" s="1" t="s">
        <v>251</v>
      </c>
      <c r="J8" s="1" t="s">
        <v>225</v>
      </c>
      <c r="K8" s="1" t="s">
        <v>251</v>
      </c>
      <c r="L8" s="1" t="s">
        <v>251</v>
      </c>
      <c r="M8" s="1" t="s">
        <v>226</v>
      </c>
      <c r="N8" s="1" t="s">
        <v>226</v>
      </c>
      <c r="O8" s="1" t="s">
        <v>227</v>
      </c>
      <c r="P8" s="1" t="s">
        <v>228</v>
      </c>
      <c r="Q8" s="1" t="s">
        <v>252</v>
      </c>
      <c r="R8" s="1" t="s">
        <v>74</v>
      </c>
      <c r="S8" s="1" t="s">
        <v>36</v>
      </c>
      <c r="T8" s="1" t="s">
        <v>230</v>
      </c>
    </row>
    <row r="9" s="1" customFormat="1" spans="1:20">
      <c r="A9" s="1" t="s">
        <v>88</v>
      </c>
      <c r="B9" s="1" t="s">
        <v>92</v>
      </c>
      <c r="C9" s="1" t="s">
        <v>253</v>
      </c>
      <c r="D9" s="1" t="s">
        <v>90</v>
      </c>
      <c r="E9" s="1" t="s">
        <v>91</v>
      </c>
      <c r="F9" s="1" t="s">
        <v>92</v>
      </c>
      <c r="G9" s="1" t="s">
        <v>82</v>
      </c>
      <c r="H9" s="1" t="s">
        <v>192</v>
      </c>
      <c r="I9" s="1" t="s">
        <v>254</v>
      </c>
      <c r="J9" s="1" t="s">
        <v>225</v>
      </c>
      <c r="K9" s="1" t="s">
        <v>254</v>
      </c>
      <c r="L9" s="1" t="s">
        <v>254</v>
      </c>
      <c r="M9" s="1" t="s">
        <v>226</v>
      </c>
      <c r="N9" s="1" t="s">
        <v>226</v>
      </c>
      <c r="O9" s="1" t="s">
        <v>227</v>
      </c>
      <c r="P9" s="1" t="s">
        <v>228</v>
      </c>
      <c r="Q9" s="1" t="s">
        <v>255</v>
      </c>
      <c r="R9" s="1" t="s">
        <v>74</v>
      </c>
      <c r="S9" s="1" t="s">
        <v>36</v>
      </c>
      <c r="T9" s="1" t="s">
        <v>230</v>
      </c>
    </row>
    <row r="10" s="1" customFormat="1" spans="1:20">
      <c r="A10" s="1" t="s">
        <v>123</v>
      </c>
      <c r="B10" s="1" t="s">
        <v>127</v>
      </c>
      <c r="C10" s="1" t="s">
        <v>256</v>
      </c>
      <c r="D10" s="1" t="s">
        <v>125</v>
      </c>
      <c r="E10" s="1" t="s">
        <v>126</v>
      </c>
      <c r="F10" s="1" t="s">
        <v>109</v>
      </c>
      <c r="G10" s="1" t="s">
        <v>82</v>
      </c>
      <c r="H10" s="1" t="s">
        <v>192</v>
      </c>
      <c r="I10" s="1" t="s">
        <v>235</v>
      </c>
      <c r="J10" s="1" t="s">
        <v>225</v>
      </c>
      <c r="K10" s="1" t="s">
        <v>235</v>
      </c>
      <c r="L10" s="1" t="s">
        <v>235</v>
      </c>
      <c r="M10" s="1" t="s">
        <v>226</v>
      </c>
      <c r="N10" s="1" t="s">
        <v>226</v>
      </c>
      <c r="O10" s="1" t="s">
        <v>227</v>
      </c>
      <c r="P10" s="1" t="s">
        <v>228</v>
      </c>
      <c r="Q10" s="1" t="s">
        <v>257</v>
      </c>
      <c r="R10" s="1" t="s">
        <v>74</v>
      </c>
      <c r="S10" s="1" t="s">
        <v>36</v>
      </c>
      <c r="T10" s="1" t="s">
        <v>237</v>
      </c>
    </row>
    <row r="11" s="1" customFormat="1" spans="1:20">
      <c r="A11" s="1" t="s">
        <v>129</v>
      </c>
      <c r="B11" s="1" t="s">
        <v>127</v>
      </c>
      <c r="C11" s="1" t="s">
        <v>258</v>
      </c>
      <c r="D11" s="1" t="s">
        <v>131</v>
      </c>
      <c r="E11" s="1" t="s">
        <v>132</v>
      </c>
      <c r="F11" s="1" t="s">
        <v>92</v>
      </c>
      <c r="G11" s="1" t="s">
        <v>82</v>
      </c>
      <c r="H11" s="1" t="s">
        <v>192</v>
      </c>
      <c r="I11" s="1" t="s">
        <v>251</v>
      </c>
      <c r="J11" s="1" t="s">
        <v>225</v>
      </c>
      <c r="K11" s="1" t="s">
        <v>251</v>
      </c>
      <c r="L11" s="1" t="s">
        <v>251</v>
      </c>
      <c r="M11" s="1" t="s">
        <v>226</v>
      </c>
      <c r="N11" s="1" t="s">
        <v>226</v>
      </c>
      <c r="O11" s="1" t="s">
        <v>227</v>
      </c>
      <c r="P11" s="1" t="s">
        <v>228</v>
      </c>
      <c r="Q11" s="1" t="s">
        <v>259</v>
      </c>
      <c r="R11" s="1" t="s">
        <v>74</v>
      </c>
      <c r="S11" s="1" t="s">
        <v>36</v>
      </c>
      <c r="T11" s="1" t="s">
        <v>230</v>
      </c>
    </row>
    <row r="12" s="1" customFormat="1" spans="1:20">
      <c r="A12" s="1" t="s">
        <v>133</v>
      </c>
      <c r="B12" s="1" t="s">
        <v>127</v>
      </c>
      <c r="C12" s="1" t="s">
        <v>260</v>
      </c>
      <c r="D12" s="1" t="s">
        <v>261</v>
      </c>
      <c r="E12" s="1" t="s">
        <v>136</v>
      </c>
      <c r="F12" s="1" t="s">
        <v>92</v>
      </c>
      <c r="G12" s="1" t="s">
        <v>82</v>
      </c>
      <c r="H12" s="1" t="s">
        <v>192</v>
      </c>
      <c r="I12" s="1" t="s">
        <v>262</v>
      </c>
      <c r="J12" s="1" t="s">
        <v>225</v>
      </c>
      <c r="K12" s="1" t="s">
        <v>262</v>
      </c>
      <c r="L12" s="1" t="s">
        <v>262</v>
      </c>
      <c r="M12" s="1" t="s">
        <v>226</v>
      </c>
      <c r="N12" s="1" t="s">
        <v>226</v>
      </c>
      <c r="O12" s="1" t="s">
        <v>227</v>
      </c>
      <c r="P12" s="1" t="s">
        <v>228</v>
      </c>
      <c r="Q12" s="1" t="s">
        <v>263</v>
      </c>
      <c r="R12" s="1" t="s">
        <v>74</v>
      </c>
      <c r="S12" s="1" t="s">
        <v>36</v>
      </c>
      <c r="T12" s="1" t="s">
        <v>230</v>
      </c>
    </row>
    <row r="13" s="1" customFormat="1" spans="1:20">
      <c r="A13" s="1" t="s">
        <v>114</v>
      </c>
      <c r="B13" s="1" t="s">
        <v>118</v>
      </c>
      <c r="C13" s="1" t="s">
        <v>264</v>
      </c>
      <c r="D13" s="1" t="s">
        <v>116</v>
      </c>
      <c r="E13" s="1" t="s">
        <v>117</v>
      </c>
      <c r="F13" s="1" t="s">
        <v>109</v>
      </c>
      <c r="G13" s="1" t="s">
        <v>82</v>
      </c>
      <c r="H13" s="1" t="s">
        <v>192</v>
      </c>
      <c r="I13" s="1" t="s">
        <v>265</v>
      </c>
      <c r="J13" s="1" t="s">
        <v>225</v>
      </c>
      <c r="K13" s="1" t="s">
        <v>265</v>
      </c>
      <c r="L13" s="1" t="s">
        <v>265</v>
      </c>
      <c r="M13" s="1" t="s">
        <v>226</v>
      </c>
      <c r="N13" s="1" t="s">
        <v>226</v>
      </c>
      <c r="O13" s="1" t="s">
        <v>227</v>
      </c>
      <c r="P13" s="1" t="s">
        <v>228</v>
      </c>
      <c r="Q13" s="1" t="s">
        <v>266</v>
      </c>
      <c r="R13" s="1" t="s">
        <v>74</v>
      </c>
      <c r="S13" s="1" t="s">
        <v>36</v>
      </c>
      <c r="T13" s="1" t="s">
        <v>230</v>
      </c>
    </row>
    <row r="14" s="1" customFormat="1" spans="1:20">
      <c r="A14" s="1" t="s">
        <v>72</v>
      </c>
      <c r="B14" s="1" t="s">
        <v>80</v>
      </c>
      <c r="C14" s="1" t="s">
        <v>267</v>
      </c>
      <c r="D14" s="1" t="s">
        <v>77</v>
      </c>
      <c r="E14" s="1" t="s">
        <v>79</v>
      </c>
      <c r="F14" s="1" t="s">
        <v>81</v>
      </c>
      <c r="G14" s="1" t="s">
        <v>82</v>
      </c>
      <c r="H14" s="1" t="s">
        <v>192</v>
      </c>
      <c r="I14" s="1" t="s">
        <v>268</v>
      </c>
      <c r="J14" s="1" t="s">
        <v>225</v>
      </c>
      <c r="K14" s="1" t="s">
        <v>268</v>
      </c>
      <c r="L14" s="1" t="s">
        <v>268</v>
      </c>
      <c r="M14" s="1" t="s">
        <v>226</v>
      </c>
      <c r="N14" s="1" t="s">
        <v>226</v>
      </c>
      <c r="O14" s="1" t="s">
        <v>227</v>
      </c>
      <c r="P14" s="1" t="s">
        <v>228</v>
      </c>
      <c r="Q14" s="1" t="s">
        <v>269</v>
      </c>
      <c r="R14" s="1" t="s">
        <v>74</v>
      </c>
      <c r="S14" s="1" t="s">
        <v>36</v>
      </c>
      <c r="T14" s="1" t="s">
        <v>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2022-01-29T08:27:55Z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B096FBA783584901AEC12AAE1185900F</vt:lpwstr>
  </property>
</Properties>
</file>