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<sst xmlns="http://schemas.openxmlformats.org/spreadsheetml/2006/main" count="520" uniqueCount="178">
  <si>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</si>
  <si>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</si>
  <si>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</si>
  <si>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</si>
  <si>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</si>
  <si>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</si>
  <si>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</si>
  <si>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</si>
  <si>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</si>
  <si>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</si>
  <si>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</si>
  <si>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</si>
  <si>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</si>
  <si>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</si>
  <si>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</si>
  <si>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</si>
  <si>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</si>
  <si>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</si>
  <si>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</si>
  <si>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</si>
  <si>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</si>
  <si>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</si>
  <si>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</si>
  <si>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</si>
  <si>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</si>
  <si>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</si>
  <si>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</si>
  <si>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[济南]锦江之星(济南省立医院经三纬八路店)(46098350)</t>
  </si>
  <si>
    <t>标准大床房&lt;单人入住&gt;&lt;内宾&gt;&lt;预付&gt;&lt;单早&gt;</t>
  </si>
  <si>
    <t>CNY</t>
  </si>
  <si>
    <t>李方东</t>
  </si>
  <si>
    <t>CA11323220129CNY</t>
  </si>
  <si>
    <t>未提现</t>
  </si>
  <si>
    <t>携程开票</t>
  </si>
  <si>
    <t>[重庆]维也纳国际酒店(重庆冉家坝店)(83811816)</t>
  </si>
  <si>
    <t>行政双人房&lt;双人入住&gt;&lt;内宾&gt;&lt;预付&gt;&lt;双早&gt;</t>
  </si>
  <si>
    <t>项映华,彭云峰</t>
  </si>
  <si>
    <t>[怀化]城市便捷酒店(怀化第一人民医院医学院店)(71584095)</t>
  </si>
  <si>
    <t>高级双床房&lt;双人入住&gt;&lt;内宾&gt;&lt;预付&gt;&lt;双早&gt;</t>
  </si>
  <si>
    <t>田江</t>
  </si>
  <si>
    <t>[合肥]柏曼酒店(合肥瑶海万达临泉东路店)(83294001)</t>
  </si>
  <si>
    <t>特惠双床房&lt;双人入住&gt;&lt;内宾&gt;&lt;预付&gt;&lt;双早&gt;</t>
  </si>
  <si>
    <t>石伟伟</t>
  </si>
  <si>
    <t>[博罗]维也纳酒店(惠州罗浮山景区店)(83292572)</t>
  </si>
  <si>
    <t>豪华套房&lt;双人入住&gt;&lt;内宾&gt;&lt;预付&gt;&lt;双早&gt;</t>
  </si>
  <si>
    <t>薛章月</t>
  </si>
  <si>
    <t>[白城]麗枫酒店(白城火车站步行街店)(83321065)</t>
  </si>
  <si>
    <t>雅致大床房&lt;双人入住&gt;&lt;内宾&gt;&lt;预付&gt;&lt;双早&gt;</t>
  </si>
  <si>
    <t>陈飞</t>
  </si>
  <si>
    <t>[济源]城市便捷酒店(济源济水大街济钢店)(83294370)</t>
  </si>
  <si>
    <t>高级大床房&lt;双人入住&gt;&lt;内宾&gt;&lt;预付&gt;&lt;双早&gt;</t>
  </si>
  <si>
    <t>王跃龙</t>
  </si>
  <si>
    <t>[新沂]维也纳3好酒店（新沂北京路高铁站店）(72922583)</t>
  </si>
  <si>
    <t>康均</t>
  </si>
  <si>
    <t>李文辉</t>
  </si>
  <si>
    <t>取消</t>
  </si>
  <si>
    <t>[武汉]城市便捷酒店(武汉光谷锦绣龙城南湖店)(72816056)</t>
  </si>
  <si>
    <t>商务大床房&lt;双人入住&gt;&lt;内宾&gt;&lt;预付&gt;&lt;双早&gt;</t>
  </si>
  <si>
    <t>史学虎</t>
  </si>
  <si>
    <t>[南平]维也纳酒店(南平延平店)(83969614)</t>
  </si>
  <si>
    <t>标准双床房&lt;双人入住&gt;&lt;内宾&gt;&lt;预付&gt;&lt;双早&gt;</t>
  </si>
  <si>
    <t>肖世划</t>
  </si>
  <si>
    <t>城景大床房&lt;双人入住&gt;&lt;内宾&gt;&lt;预付&gt;&lt;双早&gt;</t>
  </si>
  <si>
    <t>杨远俊</t>
  </si>
  <si>
    <t>[丹东]白玉兰酒店(丹东天赐未来城店)(83320978)</t>
  </si>
  <si>
    <t>兰舒双床房&lt;双人入住&gt;&lt;内宾&gt;&lt;预付&gt;&lt;双早&gt;</t>
  </si>
  <si>
    <t>付强</t>
  </si>
  <si>
    <t>[淮安]柏曼酒店(淮安东站周恩来纪念馆店)(71584791)</t>
  </si>
  <si>
    <t>影院大床房&lt;双人入住&gt;&lt;内宾&gt;&lt;预付&gt;&lt;双早&gt;</t>
  </si>
  <si>
    <t>周慧</t>
  </si>
  <si>
    <t>[宁阳]7天优品酒店(宁阳政府广场店)(73246742)</t>
  </si>
  <si>
    <t>优品零压双床房&lt;双人入住&gt;&lt;内宾&gt;&lt;预付&gt;&lt;双早&gt;</t>
  </si>
  <si>
    <t>陈曦</t>
  </si>
  <si>
    <t>[织金]7天连锁酒店(织金城关店)(65992590)</t>
  </si>
  <si>
    <t>自主大床房&lt;双人入住&gt;&lt;内宾&gt;&lt;预付&gt;&lt;无早&gt;</t>
  </si>
  <si>
    <t>王育硕</t>
  </si>
  <si>
    <t>[和平]和平热龙温泉度假村(71638387)</t>
  </si>
  <si>
    <t>南湖东岸别墅双床房&lt;特惠专享&gt;&lt;双人入住&gt;&lt;双早&gt;</t>
  </si>
  <si>
    <t>曾子彦</t>
  </si>
  <si>
    <t>，</t>
  </si>
  <si>
    <t>A220129105919481</t>
  </si>
  <si>
    <t>A220129110009481</t>
  </si>
  <si>
    <t>CNY / HKD 当前参考汇率: 1.223253427</t>
  </si>
  <si>
    <t>总计： 5338.37 CNY/
6530.18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</si>
  <si>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</si>
  <si>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</si>
  <si>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</si>
  <si>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</si>
  <si>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</si>
  <si>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</si>
  <si>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</si>
  <si>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</si>
  <si>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</si>
  <si>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</si>
  <si>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</si>
  <si>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</si>
  <si>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</si>
  <si>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</si>
  <si>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</si>
  <si>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</si>
  <si>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</si>
  <si>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</si>
  <si>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2409006</t>
  </si>
  <si>
    <t>和平热龙温泉度假村</t>
  </si>
  <si>
    <t>2022-01-26</t>
  </si>
  <si>
    <t>退房日月结</t>
  </si>
  <si>
    <t>460.00</t>
  </si>
  <si>
    <t>RMB</t>
  </si>
  <si>
    <t>0</t>
  </si>
  <si>
    <t>0.00</t>
  </si>
  <si>
    <t>携程汇智国内直连</t>
  </si>
  <si>
    <t>2022-01-25 21:23:30</t>
  </si>
  <si>
    <t>否</t>
  </si>
  <si>
    <t>汇智国际旅游发展有限公司</t>
  </si>
  <si>
    <t>直采</t>
  </si>
  <si>
    <t>2408873</t>
  </si>
  <si>
    <t>7天连锁酒店(织金城关店)</t>
  </si>
  <si>
    <t>109.40</t>
  </si>
  <si>
    <t>2022-01-25 18:16:18</t>
  </si>
  <si>
    <t>直连</t>
  </si>
  <si>
    <t>2408849</t>
  </si>
  <si>
    <t>7天优品酒店(宁阳政府广场店)</t>
  </si>
  <si>
    <t>137.77</t>
  </si>
  <si>
    <t>2022-01-25 17:36:04</t>
  </si>
  <si>
    <t>2408797</t>
  </si>
  <si>
    <t>柏曼酒店(淮安东站周恩来纪念馆店)</t>
  </si>
  <si>
    <t>221.34</t>
  </si>
  <si>
    <t>2022-01-25 15:58:03</t>
  </si>
  <si>
    <t>2408780</t>
  </si>
  <si>
    <t>白玉兰酒店(丹东天赐未来城店)</t>
  </si>
  <si>
    <t>107.38</t>
  </si>
  <si>
    <t>2022-01-25 15:29:34</t>
  </si>
  <si>
    <t>2408749</t>
  </si>
  <si>
    <t>城市便捷酒店(怀化第一人民医院医学院店)</t>
  </si>
  <si>
    <t>167.28</t>
  </si>
  <si>
    <t>2022-01-25 14:43:46</t>
  </si>
  <si>
    <t>2408735</t>
  </si>
  <si>
    <t>维也纳酒店(南平延平店)</t>
  </si>
  <si>
    <t>205.64</t>
  </si>
  <si>
    <t>2022-01-25 14:17:32</t>
  </si>
  <si>
    <t>2408680</t>
  </si>
  <si>
    <t>城市便捷酒店(武汉光谷锦绣龙城南湖店)</t>
  </si>
  <si>
    <t>196.86</t>
  </si>
  <si>
    <t>2022-01-25 13:08:11</t>
  </si>
  <si>
    <t>2408648</t>
  </si>
  <si>
    <t>维也纳3好酒店(新沂北京路店)</t>
  </si>
  <si>
    <t>279.59</t>
  </si>
  <si>
    <t>2022-01-25 12:35:35</t>
  </si>
  <si>
    <t>2408585</t>
  </si>
  <si>
    <t>城市便捷酒店(济源济水大街济钢店)</t>
  </si>
  <si>
    <t>136.68</t>
  </si>
  <si>
    <t>2022-01-25 10:56:36</t>
  </si>
  <si>
    <t>2408545</t>
  </si>
  <si>
    <t>麗枫酒店(白城火车站步行街店)</t>
  </si>
  <si>
    <t>196.52</t>
  </si>
  <si>
    <t>2022-01-25 09:00:35</t>
  </si>
  <si>
    <t>2022-01-24</t>
  </si>
  <si>
    <t>2408428</t>
  </si>
  <si>
    <t>维也纳酒店(惠州罗浮山景区店)</t>
  </si>
  <si>
    <t>347.46</t>
  </si>
  <si>
    <t>2022-01-24 22:59:31</t>
  </si>
  <si>
    <t>2408345</t>
  </si>
  <si>
    <t>柏曼酒店（合肥临泉东路店）</t>
  </si>
  <si>
    <t>303.96</t>
  </si>
  <si>
    <t>2022-01-24 20:18:20</t>
  </si>
  <si>
    <t>2407624</t>
  </si>
  <si>
    <t>320.28</t>
  </si>
  <si>
    <t>2022-01-24 09:59:51</t>
  </si>
  <si>
    <t>2022-01-22</t>
  </si>
  <si>
    <t>2406523</t>
  </si>
  <si>
    <t>维也纳国际酒店(重庆冉家坝店)</t>
  </si>
  <si>
    <t>1320.96</t>
  </si>
  <si>
    <t>2022-01-22 19:28:19</t>
  </si>
  <si>
    <t>2022-01-21</t>
  </si>
  <si>
    <t>2403958</t>
  </si>
  <si>
    <t>锦江之星(济南省立医院经三纬八路店)</t>
  </si>
  <si>
    <t>827.25</t>
  </si>
  <si>
    <t>2022-01-21 09:53:08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</si>
</sst>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17207437676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44582</v>
      </c>
      <c r="G2" s="5">
        <v>44587</v>
      </c>
      <c r="H2" s="4">
        <v>1</v>
      </c>
      <c r="I2" s="4">
        <v>5</v>
      </c>
      <c r="J2" s="4">
        <v>5</v>
      </c>
      <c r="K2" s="4" t="s">
        <v>29</v>
      </c>
      <c r="L2" s="4">
        <v>827.25</v>
      </c>
      <c r="M2" s="4">
        <v>827.25</v>
      </c>
      <c r="N2" s="4" t="s">
        <v>30</v>
      </c>
      <c r="O2" s="4" t="s">
        <v>31</v>
      </c>
      <c r="P2" s="4" t="s">
        <v>32</v>
      </c>
      <c r="Q2" s="4">
        <v>0</v>
      </c>
      <c r="R2" s="6">
        <v>44582</v>
      </c>
      <c r="S2" s="5">
        <v>44590</v>
      </c>
      <c r="T2" s="4" t="s">
        <v>33</v>
      </c>
      <c r="U2" s="4">
        <v>827.25</v>
      </c>
      <c r="V2" s="4">
        <v>0</v>
      </c>
      <c r="W2" s="4">
        <v>0</v>
      </c>
    </row>
    <row r="3" s="4" customFormat="1" spans="1:23">
      <c r="A3" s="4">
        <v>17218026807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44583</v>
      </c>
      <c r="G3" s="5">
        <v>44587</v>
      </c>
      <c r="H3" s="4">
        <v>1</v>
      </c>
      <c r="I3" s="4">
        <v>4</v>
      </c>
      <c r="J3" s="4">
        <v>4</v>
      </c>
      <c r="K3" s="4" t="s">
        <v>29</v>
      </c>
      <c r="L3" s="4">
        <v>1320.96</v>
      </c>
      <c r="M3" s="4">
        <v>1320.96</v>
      </c>
      <c r="N3" s="4" t="s">
        <v>36</v>
      </c>
      <c r="O3" s="4" t="s">
        <v>31</v>
      </c>
      <c r="P3" s="4" t="s">
        <v>32</v>
      </c>
      <c r="Q3" s="4">
        <v>0</v>
      </c>
      <c r="R3" s="6">
        <v>44583</v>
      </c>
      <c r="S3" s="5">
        <v>44590</v>
      </c>
      <c r="T3" s="4" t="s">
        <v>33</v>
      </c>
      <c r="U3" s="4">
        <v>1320.96</v>
      </c>
      <c r="V3" s="4">
        <v>0</v>
      </c>
      <c r="W3" s="4">
        <v>0</v>
      </c>
    </row>
    <row r="4" s="4" customFormat="1" spans="1:23">
      <c r="A4" s="4">
        <v>17225544693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44585</v>
      </c>
      <c r="G4" s="5">
        <v>44587</v>
      </c>
      <c r="H4" s="4">
        <v>1</v>
      </c>
      <c r="I4" s="4">
        <v>2</v>
      </c>
      <c r="J4" s="4">
        <v>2</v>
      </c>
      <c r="K4" s="4" t="s">
        <v>29</v>
      </c>
      <c r="L4" s="4">
        <v>320.28</v>
      </c>
      <c r="M4" s="4">
        <v>320.28</v>
      </c>
      <c r="N4" s="4" t="s">
        <v>39</v>
      </c>
      <c r="O4" s="4" t="s">
        <v>31</v>
      </c>
      <c r="P4" s="4" t="s">
        <v>32</v>
      </c>
      <c r="Q4" s="4">
        <v>0</v>
      </c>
      <c r="R4" s="6">
        <v>44585</v>
      </c>
      <c r="S4" s="5">
        <v>44590</v>
      </c>
      <c r="T4" s="4" t="s">
        <v>33</v>
      </c>
      <c r="U4" s="4">
        <v>320.28</v>
      </c>
      <c r="V4" s="4">
        <v>0</v>
      </c>
      <c r="W4" s="4">
        <v>0</v>
      </c>
    </row>
    <row r="5" s="4" customFormat="1" spans="1:23">
      <c r="A5" s="4">
        <v>17227506412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44585</v>
      </c>
      <c r="G5" s="5">
        <v>44587</v>
      </c>
      <c r="H5" s="4">
        <v>1</v>
      </c>
      <c r="I5" s="4">
        <v>2</v>
      </c>
      <c r="J5" s="4">
        <v>2</v>
      </c>
      <c r="K5" s="4" t="s">
        <v>29</v>
      </c>
      <c r="L5" s="4">
        <v>303.96</v>
      </c>
      <c r="M5" s="4">
        <v>303.96</v>
      </c>
      <c r="N5" s="4" t="s">
        <v>42</v>
      </c>
      <c r="O5" s="4" t="s">
        <v>31</v>
      </c>
      <c r="P5" s="4" t="s">
        <v>32</v>
      </c>
      <c r="Q5" s="4">
        <v>0</v>
      </c>
      <c r="R5" s="6">
        <v>44585</v>
      </c>
      <c r="S5" s="5">
        <v>44590</v>
      </c>
      <c r="T5" s="4" t="s">
        <v>33</v>
      </c>
      <c r="U5" s="4">
        <v>303.96</v>
      </c>
      <c r="V5" s="4">
        <v>0</v>
      </c>
      <c r="W5" s="4">
        <v>0</v>
      </c>
    </row>
    <row r="6" s="4" customFormat="1" spans="1:24">
      <c r="A6" s="4">
        <v>17228080684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44586</v>
      </c>
      <c r="G6" s="5">
        <v>44587</v>
      </c>
      <c r="H6" s="4">
        <v>1</v>
      </c>
      <c r="I6" s="4">
        <v>1</v>
      </c>
      <c r="J6" s="4">
        <v>1</v>
      </c>
      <c r="K6" s="4" t="s">
        <v>29</v>
      </c>
      <c r="L6" s="4">
        <v>347.46</v>
      </c>
      <c r="M6" s="4">
        <v>347.46</v>
      </c>
      <c r="N6" s="4" t="s">
        <v>45</v>
      </c>
      <c r="O6" s="4" t="s">
        <v>31</v>
      </c>
      <c r="P6" s="4" t="s">
        <v>32</v>
      </c>
      <c r="Q6" s="4">
        <v>0</v>
      </c>
      <c r="R6" s="6">
        <v>44585</v>
      </c>
      <c r="S6" s="5">
        <v>44590</v>
      </c>
      <c r="T6" s="4" t="s">
        <v>33</v>
      </c>
      <c r="U6" s="4">
        <v>347.46</v>
      </c>
      <c r="V6" s="4">
        <v>0</v>
      </c>
      <c r="W6" s="4">
        <v>0</v>
      </c>
      <c r="X6" s="4">
        <v>2408428</v>
      </c>
    </row>
    <row r="7" s="4" customFormat="1" spans="1:24">
      <c r="A7" s="4">
        <v>17228686129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44586</v>
      </c>
      <c r="G7" s="5">
        <v>44587</v>
      </c>
      <c r="H7" s="4">
        <v>1</v>
      </c>
      <c r="I7" s="4">
        <v>1</v>
      </c>
      <c r="J7" s="4">
        <v>1</v>
      </c>
      <c r="K7" s="4" t="s">
        <v>29</v>
      </c>
      <c r="L7" s="4">
        <v>196.52</v>
      </c>
      <c r="M7" s="4">
        <v>196.52</v>
      </c>
      <c r="N7" s="4" t="s">
        <v>48</v>
      </c>
      <c r="O7" s="4" t="s">
        <v>31</v>
      </c>
      <c r="P7" s="4" t="s">
        <v>32</v>
      </c>
      <c r="Q7" s="4">
        <v>0</v>
      </c>
      <c r="R7" s="6">
        <v>44586</v>
      </c>
      <c r="S7" s="5">
        <v>44590</v>
      </c>
      <c r="T7" s="4" t="s">
        <v>33</v>
      </c>
      <c r="U7" s="4">
        <v>196.52</v>
      </c>
      <c r="V7" s="4">
        <v>0</v>
      </c>
      <c r="W7" s="4">
        <v>0</v>
      </c>
      <c r="X7" s="4">
        <v>2408545</v>
      </c>
    </row>
    <row r="8" s="4" customFormat="1" spans="1:24">
      <c r="A8" s="4">
        <v>17228920083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44586</v>
      </c>
      <c r="G8" s="5">
        <v>44587</v>
      </c>
      <c r="H8" s="4">
        <v>1</v>
      </c>
      <c r="I8" s="4">
        <v>1</v>
      </c>
      <c r="J8" s="4">
        <v>1</v>
      </c>
      <c r="K8" s="4" t="s">
        <v>29</v>
      </c>
      <c r="L8" s="4">
        <v>136.68</v>
      </c>
      <c r="M8" s="4">
        <v>136.68</v>
      </c>
      <c r="N8" s="4" t="s">
        <v>51</v>
      </c>
      <c r="O8" s="4" t="s">
        <v>31</v>
      </c>
      <c r="P8" s="4" t="s">
        <v>32</v>
      </c>
      <c r="Q8" s="4">
        <v>0</v>
      </c>
      <c r="R8" s="6">
        <v>44586</v>
      </c>
      <c r="S8" s="5">
        <v>44590</v>
      </c>
      <c r="T8" s="4" t="s">
        <v>33</v>
      </c>
      <c r="U8" s="4">
        <v>136.68</v>
      </c>
      <c r="V8" s="4">
        <v>0</v>
      </c>
      <c r="W8" s="4">
        <v>0</v>
      </c>
      <c r="X8" s="4">
        <v>2408585</v>
      </c>
    </row>
    <row r="9" s="4" customFormat="1" spans="1:23">
      <c r="A9" s="4">
        <v>17231857266</v>
      </c>
      <c r="B9" s="4" t="s">
        <v>25</v>
      </c>
      <c r="C9" s="4" t="s">
        <v>26</v>
      </c>
      <c r="D9" s="4" t="s">
        <v>52</v>
      </c>
      <c r="E9" s="4" t="s">
        <v>50</v>
      </c>
      <c r="F9" s="5">
        <v>44586</v>
      </c>
      <c r="G9" s="5">
        <v>44587</v>
      </c>
      <c r="H9" s="4">
        <v>1</v>
      </c>
      <c r="I9" s="4">
        <v>1</v>
      </c>
      <c r="J9" s="4">
        <v>1</v>
      </c>
      <c r="K9" s="4" t="s">
        <v>29</v>
      </c>
      <c r="L9" s="4">
        <v>279.59</v>
      </c>
      <c r="M9" s="4">
        <v>279.59</v>
      </c>
      <c r="N9" s="4" t="s">
        <v>53</v>
      </c>
      <c r="O9" s="4" t="s">
        <v>31</v>
      </c>
      <c r="P9" s="4" t="s">
        <v>32</v>
      </c>
      <c r="Q9" s="4">
        <v>0</v>
      </c>
      <c r="R9" s="6">
        <v>44586</v>
      </c>
      <c r="S9" s="5">
        <v>44590</v>
      </c>
      <c r="T9" s="4" t="s">
        <v>33</v>
      </c>
      <c r="U9" s="4">
        <v>279.59</v>
      </c>
      <c r="V9" s="4">
        <v>0</v>
      </c>
      <c r="W9" s="4">
        <v>0</v>
      </c>
    </row>
    <row r="10" s="4" customFormat="1" spans="1:23">
      <c r="A10" s="4">
        <v>17231877970</v>
      </c>
      <c r="B10" s="4" t="s">
        <v>25</v>
      </c>
      <c r="C10" s="4" t="s">
        <v>26</v>
      </c>
      <c r="D10" s="4" t="s">
        <v>52</v>
      </c>
      <c r="E10" s="4" t="s">
        <v>50</v>
      </c>
      <c r="F10" s="5">
        <v>44586</v>
      </c>
      <c r="G10" s="5">
        <v>44587</v>
      </c>
      <c r="H10" s="4">
        <v>1</v>
      </c>
      <c r="I10" s="4">
        <v>1</v>
      </c>
      <c r="J10" s="4">
        <v>1</v>
      </c>
      <c r="K10" s="4" t="s">
        <v>29</v>
      </c>
      <c r="L10" s="4">
        <v>279.59</v>
      </c>
      <c r="M10" s="4">
        <v>279.59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44586</v>
      </c>
      <c r="S10" s="5">
        <v>44590</v>
      </c>
      <c r="T10" s="4" t="s">
        <v>33</v>
      </c>
      <c r="U10" s="4">
        <v>279.59</v>
      </c>
      <c r="V10" s="4">
        <v>0</v>
      </c>
      <c r="W10" s="4">
        <v>0</v>
      </c>
    </row>
    <row r="11" s="4" customFormat="1" spans="1:23">
      <c r="A11" s="4">
        <v>17231877970</v>
      </c>
      <c r="B11" s="4" t="s">
        <v>25</v>
      </c>
      <c r="C11" s="4" t="s">
        <v>55</v>
      </c>
      <c r="D11" s="4" t="s">
        <v>52</v>
      </c>
      <c r="E11" s="4" t="s">
        <v>50</v>
      </c>
      <c r="F11" s="5">
        <v>44586</v>
      </c>
      <c r="G11" s="5">
        <v>44587</v>
      </c>
      <c r="H11" s="4">
        <v>1</v>
      </c>
      <c r="I11" s="4">
        <v>1</v>
      </c>
      <c r="J11" s="4">
        <v>1</v>
      </c>
      <c r="K11" s="4" t="s">
        <v>29</v>
      </c>
      <c r="L11" s="4">
        <v>-279.59</v>
      </c>
      <c r="M11" s="4">
        <v>-279.59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44586</v>
      </c>
      <c r="S11" s="5">
        <v>44590</v>
      </c>
      <c r="T11" s="4" t="s">
        <v>33</v>
      </c>
      <c r="U11" s="4">
        <v>-279.59</v>
      </c>
      <c r="V11" s="4">
        <v>0</v>
      </c>
      <c r="W11" s="4">
        <v>0</v>
      </c>
    </row>
    <row r="12" s="4" customFormat="1" spans="1:23">
      <c r="A12" s="4">
        <v>17232129759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44586</v>
      </c>
      <c r="G12" s="5">
        <v>44587</v>
      </c>
      <c r="H12" s="4">
        <v>1</v>
      </c>
      <c r="I12" s="4">
        <v>1</v>
      </c>
      <c r="J12" s="4">
        <v>1</v>
      </c>
      <c r="K12" s="4" t="s">
        <v>29</v>
      </c>
      <c r="L12" s="4">
        <v>196.86</v>
      </c>
      <c r="M12" s="4">
        <v>196.86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44586</v>
      </c>
      <c r="S12" s="5">
        <v>44590</v>
      </c>
      <c r="T12" s="4" t="s">
        <v>33</v>
      </c>
      <c r="U12" s="4">
        <v>196.86</v>
      </c>
      <c r="V12" s="4">
        <v>0</v>
      </c>
      <c r="W12" s="4">
        <v>0</v>
      </c>
    </row>
    <row r="13" s="4" customFormat="1" spans="1:24">
      <c r="A13" s="4">
        <v>17232590847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44586</v>
      </c>
      <c r="G13" s="5">
        <v>44587</v>
      </c>
      <c r="H13" s="4">
        <v>1</v>
      </c>
      <c r="I13" s="4">
        <v>1</v>
      </c>
      <c r="J13" s="4">
        <v>1</v>
      </c>
      <c r="K13" s="4" t="s">
        <v>29</v>
      </c>
      <c r="L13" s="4">
        <v>205.64</v>
      </c>
      <c r="M13" s="4">
        <v>205.64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44586</v>
      </c>
      <c r="S13" s="5">
        <v>44590</v>
      </c>
      <c r="T13" s="4" t="s">
        <v>33</v>
      </c>
      <c r="U13" s="4">
        <v>205.64</v>
      </c>
      <c r="V13" s="4">
        <v>0</v>
      </c>
      <c r="W13" s="4">
        <v>0</v>
      </c>
      <c r="X13" s="4">
        <v>2408735</v>
      </c>
    </row>
    <row r="14" s="4" customFormat="1" spans="1:24">
      <c r="A14" s="4">
        <v>17232704004</v>
      </c>
      <c r="B14" s="4" t="s">
        <v>25</v>
      </c>
      <c r="C14" s="4" t="s">
        <v>26</v>
      </c>
      <c r="D14" s="4" t="s">
        <v>37</v>
      </c>
      <c r="E14" s="4" t="s">
        <v>62</v>
      </c>
      <c r="F14" s="5">
        <v>44586</v>
      </c>
      <c r="G14" s="5">
        <v>44587</v>
      </c>
      <c r="H14" s="4">
        <v>1</v>
      </c>
      <c r="I14" s="4">
        <v>1</v>
      </c>
      <c r="J14" s="4">
        <v>1</v>
      </c>
      <c r="K14" s="4" t="s">
        <v>29</v>
      </c>
      <c r="L14" s="4">
        <v>167.28</v>
      </c>
      <c r="M14" s="4">
        <v>167.28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44586</v>
      </c>
      <c r="S14" s="5">
        <v>44590</v>
      </c>
      <c r="T14" s="4" t="s">
        <v>33</v>
      </c>
      <c r="U14" s="4">
        <v>167.28</v>
      </c>
      <c r="V14" s="4">
        <v>0</v>
      </c>
      <c r="W14" s="4">
        <v>0</v>
      </c>
      <c r="X14" s="4">
        <v>2408749</v>
      </c>
    </row>
    <row r="15" s="4" customFormat="1" spans="1:24">
      <c r="A15" s="4">
        <v>17232850789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44586</v>
      </c>
      <c r="G15" s="5">
        <v>44587</v>
      </c>
      <c r="H15" s="4">
        <v>1</v>
      </c>
      <c r="I15" s="4">
        <v>1</v>
      </c>
      <c r="J15" s="4">
        <v>1</v>
      </c>
      <c r="K15" s="4" t="s">
        <v>29</v>
      </c>
      <c r="L15" s="4">
        <v>107.38</v>
      </c>
      <c r="M15" s="4">
        <v>107.38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44586</v>
      </c>
      <c r="S15" s="5">
        <v>44590</v>
      </c>
      <c r="T15" s="4" t="s">
        <v>33</v>
      </c>
      <c r="U15" s="4">
        <v>107.38</v>
      </c>
      <c r="V15" s="4">
        <v>0</v>
      </c>
      <c r="W15" s="4">
        <v>0</v>
      </c>
      <c r="X15" s="4">
        <v>2408780</v>
      </c>
    </row>
    <row r="16" s="4" customFormat="1" spans="1:23">
      <c r="A16" s="4">
        <v>17232954956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44586</v>
      </c>
      <c r="G16" s="5">
        <v>44587</v>
      </c>
      <c r="H16" s="4">
        <v>1</v>
      </c>
      <c r="I16" s="4">
        <v>1</v>
      </c>
      <c r="J16" s="4">
        <v>1</v>
      </c>
      <c r="K16" s="4" t="s">
        <v>29</v>
      </c>
      <c r="L16" s="4">
        <v>221.34</v>
      </c>
      <c r="M16" s="4">
        <v>221.34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44586</v>
      </c>
      <c r="S16" s="5">
        <v>44590</v>
      </c>
      <c r="T16" s="4" t="s">
        <v>33</v>
      </c>
      <c r="U16" s="4">
        <v>221.34</v>
      </c>
      <c r="V16" s="4">
        <v>0</v>
      </c>
      <c r="W16" s="4">
        <v>0</v>
      </c>
    </row>
    <row r="17" s="4" customFormat="1" spans="1:24">
      <c r="A17" s="4">
        <v>17233888291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44586</v>
      </c>
      <c r="G17" s="5">
        <v>44587</v>
      </c>
      <c r="H17" s="4">
        <v>1</v>
      </c>
      <c r="I17" s="4">
        <v>1</v>
      </c>
      <c r="J17" s="4">
        <v>1</v>
      </c>
      <c r="K17" s="4" t="s">
        <v>29</v>
      </c>
      <c r="L17" s="4">
        <v>137.77</v>
      </c>
      <c r="M17" s="4">
        <v>137.77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44586</v>
      </c>
      <c r="S17" s="5">
        <v>44590</v>
      </c>
      <c r="T17" s="4" t="s">
        <v>33</v>
      </c>
      <c r="U17" s="4">
        <v>137.77</v>
      </c>
      <c r="V17" s="4">
        <v>0</v>
      </c>
      <c r="W17" s="4">
        <v>0</v>
      </c>
      <c r="X17" s="4">
        <v>2408849</v>
      </c>
    </row>
    <row r="18" s="4" customFormat="1" spans="1:23">
      <c r="A18" s="4">
        <v>17234260619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44586</v>
      </c>
      <c r="G18" s="5">
        <v>44587</v>
      </c>
      <c r="H18" s="4">
        <v>1</v>
      </c>
      <c r="I18" s="4">
        <v>1</v>
      </c>
      <c r="J18" s="4">
        <v>1</v>
      </c>
      <c r="K18" s="4" t="s">
        <v>29</v>
      </c>
      <c r="L18" s="4">
        <v>109.4</v>
      </c>
      <c r="M18" s="4">
        <v>109.4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44586</v>
      </c>
      <c r="S18" s="5">
        <v>44590</v>
      </c>
      <c r="T18" s="4" t="s">
        <v>33</v>
      </c>
      <c r="U18" s="4">
        <v>109.4</v>
      </c>
      <c r="V18" s="4">
        <v>0</v>
      </c>
      <c r="W18" s="4">
        <v>0</v>
      </c>
    </row>
    <row r="19" s="4" customFormat="1" spans="1:23">
      <c r="A19" s="4">
        <v>17234895922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44586</v>
      </c>
      <c r="G19" s="5">
        <v>44587</v>
      </c>
      <c r="H19" s="4">
        <v>1</v>
      </c>
      <c r="I19" s="4">
        <v>1</v>
      </c>
      <c r="J19" s="4">
        <v>1</v>
      </c>
      <c r="K19" s="4" t="s">
        <v>29</v>
      </c>
      <c r="L19" s="4">
        <v>460</v>
      </c>
      <c r="M19" s="4">
        <v>460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44586</v>
      </c>
      <c r="S19" s="5">
        <v>44590</v>
      </c>
      <c r="T19" s="4" t="s">
        <v>33</v>
      </c>
      <c r="U19" s="4">
        <v>460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4" sqref="A24:E27"/>
    </sheetView>
  </sheetViews>
  <sheetFormatPr defaultColWidth="9" defaultRowHeight="13.5"/>
  <cols>
    <col min="1" max="1" width="11.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17207437676</v>
      </c>
      <c r="B2" s="5">
        <v>44582</v>
      </c>
      <c r="C2" s="5">
        <v>44587</v>
      </c>
      <c r="D2" s="4">
        <v>827.25</v>
      </c>
      <c r="E2" s="4" t="str">
        <f>VLOOKUP(A2,HOP!A:L,12,0)</f>
        <v>827.25</v>
      </c>
      <c r="F2" s="4" t="str">
        <f>VLOOKUP(A2,HOP!A:C,3,0)</f>
        <v>2403958</v>
      </c>
      <c r="G2" s="4">
        <f>D2-E2</f>
        <v>0</v>
      </c>
      <c r="H2" s="4" t="str">
        <f>$H$1&amp;F2</f>
        <v>，2403958</v>
      </c>
      <c r="I2" s="4" t="str">
        <f>VLOOKUP(A2,HOP!A:T,20,0)</f>
        <v>直连</v>
      </c>
    </row>
    <row r="3" s="4" customFormat="1" spans="1:9">
      <c r="A3" s="4">
        <v>17218026807</v>
      </c>
      <c r="B3" s="5">
        <v>44583</v>
      </c>
      <c r="C3" s="5">
        <v>44587</v>
      </c>
      <c r="D3" s="4">
        <v>1320.96</v>
      </c>
      <c r="E3" s="4" t="str">
        <f>VLOOKUP(A3,HOP!A:L,12,0)</f>
        <v>1320.96</v>
      </c>
      <c r="F3" s="4" t="str">
        <f>VLOOKUP(A3,HOP!A:C,3,0)</f>
        <v>2406523</v>
      </c>
      <c r="G3" s="4">
        <f t="shared" ref="G3:G18" si="0">D3-E3</f>
        <v>0</v>
      </c>
      <c r="H3" s="4" t="str">
        <f t="shared" ref="H3:H18" si="1">$H$1&amp;F3</f>
        <v>，2406523</v>
      </c>
      <c r="I3" s="4" t="str">
        <f>VLOOKUP(A3,HOP!A:T,20,0)</f>
        <v>直连</v>
      </c>
    </row>
    <row r="4" s="4" customFormat="1" spans="1:9">
      <c r="A4" s="4">
        <v>17225544693</v>
      </c>
      <c r="B4" s="5">
        <v>44585</v>
      </c>
      <c r="C4" s="5">
        <v>44587</v>
      </c>
      <c r="D4" s="4">
        <v>320.28</v>
      </c>
      <c r="E4" s="4" t="str">
        <f>VLOOKUP(A4,HOP!A:L,12,0)</f>
        <v>320.28</v>
      </c>
      <c r="F4" s="4" t="str">
        <f>VLOOKUP(A4,HOP!A:C,3,0)</f>
        <v>2407624</v>
      </c>
      <c r="G4" s="4">
        <f t="shared" si="0"/>
        <v>0</v>
      </c>
      <c r="H4" s="4" t="str">
        <f t="shared" si="1"/>
        <v>，2407624</v>
      </c>
      <c r="I4" s="4" t="str">
        <f>VLOOKUP(A4,HOP!A:T,20,0)</f>
        <v>直连</v>
      </c>
    </row>
    <row r="5" s="4" customFormat="1" spans="1:9">
      <c r="A5" s="4">
        <v>17227506412</v>
      </c>
      <c r="B5" s="5">
        <v>44585</v>
      </c>
      <c r="C5" s="5">
        <v>44587</v>
      </c>
      <c r="D5" s="4">
        <v>303.96</v>
      </c>
      <c r="E5" s="4" t="str">
        <f>VLOOKUP(A5,HOP!A:L,12,0)</f>
        <v>303.96</v>
      </c>
      <c r="F5" s="4" t="str">
        <f>VLOOKUP(A5,HOP!A:C,3,0)</f>
        <v>2408345</v>
      </c>
      <c r="G5" s="4">
        <f t="shared" si="0"/>
        <v>0</v>
      </c>
      <c r="H5" s="4" t="str">
        <f t="shared" si="1"/>
        <v>，2408345</v>
      </c>
      <c r="I5" s="4" t="str">
        <f>VLOOKUP(A5,HOP!A:T,20,0)</f>
        <v>直连</v>
      </c>
    </row>
    <row r="6" s="4" customFormat="1" spans="1:9">
      <c r="A6" s="4">
        <v>17228080684</v>
      </c>
      <c r="B6" s="5">
        <v>44586</v>
      </c>
      <c r="C6" s="5">
        <v>44587</v>
      </c>
      <c r="D6" s="4">
        <v>347.46</v>
      </c>
      <c r="E6" s="4" t="str">
        <f>VLOOKUP(A6,HOP!A:L,12,0)</f>
        <v>347.46</v>
      </c>
      <c r="F6" s="4" t="str">
        <f>VLOOKUP(A6,HOP!A:C,3,0)</f>
        <v>2408428</v>
      </c>
      <c r="G6" s="4">
        <f t="shared" si="0"/>
        <v>0</v>
      </c>
      <c r="H6" s="4" t="str">
        <f t="shared" si="1"/>
        <v>，2408428</v>
      </c>
      <c r="I6" s="4" t="str">
        <f>VLOOKUP(A6,HOP!A:T,20,0)</f>
        <v>直连</v>
      </c>
    </row>
    <row r="7" s="4" customFormat="1" spans="1:9">
      <c r="A7" s="4">
        <v>17228686129</v>
      </c>
      <c r="B7" s="5">
        <v>44586</v>
      </c>
      <c r="C7" s="5">
        <v>44587</v>
      </c>
      <c r="D7" s="4">
        <v>196.52</v>
      </c>
      <c r="E7" s="4" t="str">
        <f>VLOOKUP(A7,HOP!A:L,12,0)</f>
        <v>196.52</v>
      </c>
      <c r="F7" s="4" t="str">
        <f>VLOOKUP(A7,HOP!A:C,3,0)</f>
        <v>2408545</v>
      </c>
      <c r="G7" s="4">
        <f t="shared" si="0"/>
        <v>0</v>
      </c>
      <c r="H7" s="4" t="str">
        <f t="shared" si="1"/>
        <v>，2408545</v>
      </c>
      <c r="I7" s="4" t="str">
        <f>VLOOKUP(A7,HOP!A:T,20,0)</f>
        <v>直连</v>
      </c>
    </row>
    <row r="8" s="4" customFormat="1" spans="1:9">
      <c r="A8" s="4">
        <v>17228920083</v>
      </c>
      <c r="B8" s="5">
        <v>44586</v>
      </c>
      <c r="C8" s="5">
        <v>44587</v>
      </c>
      <c r="D8" s="4">
        <v>136.68</v>
      </c>
      <c r="E8" s="4" t="str">
        <f>VLOOKUP(A8,HOP!A:L,12,0)</f>
        <v>136.68</v>
      </c>
      <c r="F8" s="4" t="str">
        <f>VLOOKUP(A8,HOP!A:C,3,0)</f>
        <v>2408585</v>
      </c>
      <c r="G8" s="4">
        <f t="shared" si="0"/>
        <v>0</v>
      </c>
      <c r="H8" s="4" t="str">
        <f t="shared" si="1"/>
        <v>，2408585</v>
      </c>
      <c r="I8" s="4" t="str">
        <f>VLOOKUP(A8,HOP!A:T,20,0)</f>
        <v>直连</v>
      </c>
    </row>
    <row r="9" s="4" customFormat="1" spans="1:9">
      <c r="A9" s="4">
        <v>17231857266</v>
      </c>
      <c r="B9" s="5">
        <v>44586</v>
      </c>
      <c r="C9" s="5">
        <v>44587</v>
      </c>
      <c r="D9" s="4">
        <v>279.59</v>
      </c>
      <c r="E9" s="4" t="str">
        <f>VLOOKUP(A9,HOP!A:L,12,0)</f>
        <v>279.59</v>
      </c>
      <c r="F9" s="4" t="str">
        <f>VLOOKUP(A9,HOP!A:C,3,0)</f>
        <v>2408648</v>
      </c>
      <c r="G9" s="4">
        <f t="shared" si="0"/>
        <v>0</v>
      </c>
      <c r="H9" s="4" t="str">
        <f t="shared" si="1"/>
        <v>，2408648</v>
      </c>
      <c r="I9" s="4" t="str">
        <f>VLOOKUP(A9,HOP!A:T,20,0)</f>
        <v>直连</v>
      </c>
    </row>
    <row r="10" s="4" customFormat="1" hidden="1" spans="1:9">
      <c r="A10" s="4">
        <v>17231877970</v>
      </c>
      <c r="B10" s="5">
        <v>44586</v>
      </c>
      <c r="C10" s="5">
        <v>44587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17232129759</v>
      </c>
      <c r="B11" s="5">
        <v>44586</v>
      </c>
      <c r="C11" s="5">
        <v>44587</v>
      </c>
      <c r="D11" s="4">
        <v>196.86</v>
      </c>
      <c r="E11" s="4" t="str">
        <f>VLOOKUP(A11,HOP!A:L,12,0)</f>
        <v>196.86</v>
      </c>
      <c r="F11" s="4" t="str">
        <f>VLOOKUP(A11,HOP!A:C,3,0)</f>
        <v>2408680</v>
      </c>
      <c r="G11" s="4">
        <f t="shared" si="0"/>
        <v>0</v>
      </c>
      <c r="H11" s="4" t="str">
        <f t="shared" si="1"/>
        <v>，2408680</v>
      </c>
      <c r="I11" s="4" t="str">
        <f>VLOOKUP(A11,HOP!A:T,20,0)</f>
        <v>直连</v>
      </c>
    </row>
    <row r="12" s="4" customFormat="1" spans="1:9">
      <c r="A12" s="4">
        <v>17232590847</v>
      </c>
      <c r="B12" s="5">
        <v>44586</v>
      </c>
      <c r="C12" s="5">
        <v>44587</v>
      </c>
      <c r="D12" s="4">
        <v>205.64</v>
      </c>
      <c r="E12" s="4" t="str">
        <f>VLOOKUP(A12,HOP!A:L,12,0)</f>
        <v>205.64</v>
      </c>
      <c r="F12" s="4" t="str">
        <f>VLOOKUP(A12,HOP!A:C,3,0)</f>
        <v>2408735</v>
      </c>
      <c r="G12" s="4">
        <f t="shared" si="0"/>
        <v>0</v>
      </c>
      <c r="H12" s="4" t="str">
        <f t="shared" si="1"/>
        <v>，2408735</v>
      </c>
      <c r="I12" s="4" t="str">
        <f>VLOOKUP(A12,HOP!A:T,20,0)</f>
        <v>直连</v>
      </c>
    </row>
    <row r="13" s="4" customFormat="1" spans="1:9">
      <c r="A13" s="4">
        <v>17232704004</v>
      </c>
      <c r="B13" s="5">
        <v>44586</v>
      </c>
      <c r="C13" s="5">
        <v>44587</v>
      </c>
      <c r="D13" s="4">
        <v>167.28</v>
      </c>
      <c r="E13" s="4" t="str">
        <f>VLOOKUP(A13,HOP!A:L,12,0)</f>
        <v>167.28</v>
      </c>
      <c r="F13" s="4" t="str">
        <f>VLOOKUP(A13,HOP!A:C,3,0)</f>
        <v>2408749</v>
      </c>
      <c r="G13" s="4">
        <f t="shared" si="0"/>
        <v>0</v>
      </c>
      <c r="H13" s="4" t="str">
        <f t="shared" si="1"/>
        <v>，2408749</v>
      </c>
      <c r="I13" s="4" t="str">
        <f>VLOOKUP(A13,HOP!A:T,20,0)</f>
        <v>直连</v>
      </c>
    </row>
    <row r="14" s="4" customFormat="1" spans="1:9">
      <c r="A14" s="4">
        <v>17232850789</v>
      </c>
      <c r="B14" s="5">
        <v>44586</v>
      </c>
      <c r="C14" s="5">
        <v>44587</v>
      </c>
      <c r="D14" s="4">
        <v>107.38</v>
      </c>
      <c r="E14" s="4" t="str">
        <f>VLOOKUP(A14,HOP!A:L,12,0)</f>
        <v>107.38</v>
      </c>
      <c r="F14" s="4" t="str">
        <f>VLOOKUP(A14,HOP!A:C,3,0)</f>
        <v>2408780</v>
      </c>
      <c r="G14" s="4">
        <f t="shared" si="0"/>
        <v>0</v>
      </c>
      <c r="H14" s="4" t="str">
        <f t="shared" si="1"/>
        <v>，2408780</v>
      </c>
      <c r="I14" s="4" t="str">
        <f>VLOOKUP(A14,HOP!A:T,20,0)</f>
        <v>直连</v>
      </c>
    </row>
    <row r="15" s="4" customFormat="1" spans="1:9">
      <c r="A15" s="4">
        <v>17232954956</v>
      </c>
      <c r="B15" s="5">
        <v>44586</v>
      </c>
      <c r="C15" s="5">
        <v>44587</v>
      </c>
      <c r="D15" s="4">
        <v>221.34</v>
      </c>
      <c r="E15" s="4" t="str">
        <f>VLOOKUP(A15,HOP!A:L,12,0)</f>
        <v>221.34</v>
      </c>
      <c r="F15" s="4" t="str">
        <f>VLOOKUP(A15,HOP!A:C,3,0)</f>
        <v>2408797</v>
      </c>
      <c r="G15" s="4">
        <f t="shared" si="0"/>
        <v>0</v>
      </c>
      <c r="H15" s="4" t="str">
        <f t="shared" si="1"/>
        <v>，2408797</v>
      </c>
      <c r="I15" s="4" t="str">
        <f>VLOOKUP(A15,HOP!A:T,20,0)</f>
        <v>直连</v>
      </c>
    </row>
    <row r="16" s="4" customFormat="1" spans="1:9">
      <c r="A16" s="4">
        <v>17233888291</v>
      </c>
      <c r="B16" s="5">
        <v>44586</v>
      </c>
      <c r="C16" s="5">
        <v>44587</v>
      </c>
      <c r="D16" s="4">
        <v>137.77</v>
      </c>
      <c r="E16" s="4" t="str">
        <f>VLOOKUP(A16,HOP!A:L,12,0)</f>
        <v>137.77</v>
      </c>
      <c r="F16" s="4" t="str">
        <f>VLOOKUP(A16,HOP!A:C,3,0)</f>
        <v>2408849</v>
      </c>
      <c r="G16" s="4">
        <f t="shared" si="0"/>
        <v>0</v>
      </c>
      <c r="H16" s="4" t="str">
        <f t="shared" si="1"/>
        <v>，2408849</v>
      </c>
      <c r="I16" s="4" t="str">
        <f>VLOOKUP(A16,HOP!A:T,20,0)</f>
        <v>直连</v>
      </c>
    </row>
    <row r="17" s="4" customFormat="1" spans="1:9">
      <c r="A17" s="4">
        <v>17234260619</v>
      </c>
      <c r="B17" s="5">
        <v>44586</v>
      </c>
      <c r="C17" s="5">
        <v>44587</v>
      </c>
      <c r="D17" s="4">
        <v>109.4</v>
      </c>
      <c r="E17" s="4" t="str">
        <f>VLOOKUP(A17,HOP!A:L,12,0)</f>
        <v>109.40</v>
      </c>
      <c r="F17" s="4" t="str">
        <f>VLOOKUP(A17,HOP!A:C,3,0)</f>
        <v>2408873</v>
      </c>
      <c r="G17" s="4">
        <f t="shared" si="0"/>
        <v>0</v>
      </c>
      <c r="H17" s="4" t="str">
        <f t="shared" si="1"/>
        <v>，2408873</v>
      </c>
      <c r="I17" s="4" t="str">
        <f>VLOOKUP(A17,HOP!A:T,20,0)</f>
        <v>直连</v>
      </c>
    </row>
    <row r="18" s="4" customFormat="1" spans="1:9">
      <c r="A18" s="4">
        <v>17234895922</v>
      </c>
      <c r="B18" s="5">
        <v>44586</v>
      </c>
      <c r="C18" s="5">
        <v>44587</v>
      </c>
      <c r="D18" s="4">
        <v>460</v>
      </c>
      <c r="E18" s="4" t="str">
        <f>VLOOKUP(A18,HOP!A:L,12,0)</f>
        <v>460.00</v>
      </c>
      <c r="F18" s="4" t="str">
        <f>VLOOKUP(A18,HOP!A:C,3,0)</f>
        <v>2409006</v>
      </c>
      <c r="G18" s="4">
        <f t="shared" si="0"/>
        <v>0</v>
      </c>
      <c r="H18" s="4" t="str">
        <f t="shared" si="1"/>
        <v>，2409006</v>
      </c>
      <c r="I18" s="4" t="str">
        <f>VLOOKUP(A18,HOP!A:T,20,0)</f>
        <v>直采</v>
      </c>
    </row>
    <row r="20" spans="4:4">
      <c r="D20" s="4">
        <f>SUM(D2:D19)</f>
        <v>5338.37</v>
      </c>
    </row>
    <row r="24" spans="1:5">
      <c r="A24" s="4" t="s">
        <v>80</v>
      </c>
      <c r="D24" s="4">
        <v>460</v>
      </c>
      <c r="E24" s="4">
        <v>562.7</v>
      </c>
    </row>
    <row r="25" spans="1:5">
      <c r="A25" s="4" t="s">
        <v>81</v>
      </c>
      <c r="D25" s="4">
        <v>4878.37</v>
      </c>
      <c r="E25" s="4">
        <v>5967.48</v>
      </c>
    </row>
    <row r="26" spans="1:5">
      <c r="A26" s="4" t="s">
        <v>82</v>
      </c>
      <c r="D26" s="4">
        <f>SUBTOTAL(9,D24:D25)</f>
        <v>5338.37</v>
      </c>
      <c r="E26" s="4">
        <f>SUBTOTAL(9,E24:E25)</f>
        <v>6530.18</v>
      </c>
    </row>
    <row r="27" spans="1:1">
      <c r="A27" s="4" t="s">
        <v>83</v>
      </c>
    </row>
  </sheetData>
  <autoFilter ref="A1:XFD20">
    <filterColumn colId="3">
      <filters blank="1">
        <filter val="196.52"/>
        <filter val="303.96"/>
        <filter val="279.59"/>
        <filter val="460"/>
        <filter val="109.4"/>
        <filter val="205.64"/>
        <filter val="827.25"/>
        <filter val="5338.37"/>
        <filter val="136.68"/>
        <filter val="167.28"/>
        <filter val="320.28"/>
        <filter val="221.34"/>
        <filter val="137.77"/>
        <filter val="107.38"/>
        <filter val="196.86"/>
        <filter val="347.46"/>
        <filter val="1320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W24" sqref="W2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17234895922</v>
      </c>
      <c r="B2" s="1" t="s">
        <v>101</v>
      </c>
      <c r="C2" s="1" t="s">
        <v>102</v>
      </c>
      <c r="D2" s="1" t="s">
        <v>103</v>
      </c>
      <c r="E2" s="1" t="s">
        <v>78</v>
      </c>
      <c r="F2" s="1" t="s">
        <v>101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17234260619</v>
      </c>
      <c r="B3" s="1" t="s">
        <v>101</v>
      </c>
      <c r="C3" s="1" t="s">
        <v>115</v>
      </c>
      <c r="D3" s="1" t="s">
        <v>116</v>
      </c>
      <c r="E3" s="1" t="s">
        <v>75</v>
      </c>
      <c r="F3" s="1" t="s">
        <v>101</v>
      </c>
      <c r="G3" s="1" t="s">
        <v>104</v>
      </c>
      <c r="H3" s="1" t="s">
        <v>105</v>
      </c>
      <c r="I3" s="1" t="s">
        <v>117</v>
      </c>
      <c r="J3" s="1" t="s">
        <v>107</v>
      </c>
      <c r="K3" s="1" t="s">
        <v>117</v>
      </c>
      <c r="L3" s="1" t="s">
        <v>117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118</v>
      </c>
      <c r="R3" s="1" t="s">
        <v>112</v>
      </c>
      <c r="S3" s="1" t="s">
        <v>113</v>
      </c>
      <c r="T3" s="1" t="s">
        <v>119</v>
      </c>
    </row>
    <row r="4" s="1" customFormat="1" spans="1:20">
      <c r="A4" s="3">
        <v>17233888291</v>
      </c>
      <c r="B4" s="1" t="s">
        <v>101</v>
      </c>
      <c r="C4" s="1" t="s">
        <v>120</v>
      </c>
      <c r="D4" s="1" t="s">
        <v>121</v>
      </c>
      <c r="E4" s="1" t="s">
        <v>72</v>
      </c>
      <c r="F4" s="1" t="s">
        <v>101</v>
      </c>
      <c r="G4" s="1" t="s">
        <v>104</v>
      </c>
      <c r="H4" s="1" t="s">
        <v>105</v>
      </c>
      <c r="I4" s="1" t="s">
        <v>122</v>
      </c>
      <c r="J4" s="1" t="s">
        <v>107</v>
      </c>
      <c r="K4" s="1" t="s">
        <v>122</v>
      </c>
      <c r="L4" s="1" t="s">
        <v>122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123</v>
      </c>
      <c r="R4" s="1" t="s">
        <v>112</v>
      </c>
      <c r="S4" s="1" t="s">
        <v>113</v>
      </c>
      <c r="T4" s="1" t="s">
        <v>119</v>
      </c>
    </row>
    <row r="5" s="1" customFormat="1" spans="1:20">
      <c r="A5" s="3">
        <v>17232954956</v>
      </c>
      <c r="B5" s="1" t="s">
        <v>101</v>
      </c>
      <c r="C5" s="1" t="s">
        <v>124</v>
      </c>
      <c r="D5" s="1" t="s">
        <v>125</v>
      </c>
      <c r="E5" s="1" t="s">
        <v>69</v>
      </c>
      <c r="F5" s="1" t="s">
        <v>101</v>
      </c>
      <c r="G5" s="1" t="s">
        <v>104</v>
      </c>
      <c r="H5" s="1" t="s">
        <v>105</v>
      </c>
      <c r="I5" s="1" t="s">
        <v>126</v>
      </c>
      <c r="J5" s="1" t="s">
        <v>107</v>
      </c>
      <c r="K5" s="1" t="s">
        <v>126</v>
      </c>
      <c r="L5" s="1" t="s">
        <v>126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127</v>
      </c>
      <c r="R5" s="1" t="s">
        <v>112</v>
      </c>
      <c r="S5" s="1" t="s">
        <v>113</v>
      </c>
      <c r="T5" s="1" t="s">
        <v>119</v>
      </c>
    </row>
    <row r="6" s="1" customFormat="1" spans="1:20">
      <c r="A6" s="3">
        <v>17232850789</v>
      </c>
      <c r="B6" s="1" t="s">
        <v>101</v>
      </c>
      <c r="C6" s="1" t="s">
        <v>128</v>
      </c>
      <c r="D6" s="1" t="s">
        <v>129</v>
      </c>
      <c r="E6" s="1" t="s">
        <v>66</v>
      </c>
      <c r="F6" s="1" t="s">
        <v>101</v>
      </c>
      <c r="G6" s="1" t="s">
        <v>104</v>
      </c>
      <c r="H6" s="1" t="s">
        <v>105</v>
      </c>
      <c r="I6" s="1" t="s">
        <v>130</v>
      </c>
      <c r="J6" s="1" t="s">
        <v>107</v>
      </c>
      <c r="K6" s="1" t="s">
        <v>130</v>
      </c>
      <c r="L6" s="1" t="s">
        <v>130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131</v>
      </c>
      <c r="R6" s="1" t="s">
        <v>112</v>
      </c>
      <c r="S6" s="1" t="s">
        <v>113</v>
      </c>
      <c r="T6" s="1" t="s">
        <v>119</v>
      </c>
    </row>
    <row r="7" s="1" customFormat="1" spans="1:20">
      <c r="A7" s="3">
        <v>17232704004</v>
      </c>
      <c r="B7" s="1" t="s">
        <v>101</v>
      </c>
      <c r="C7" s="1" t="s">
        <v>132</v>
      </c>
      <c r="D7" s="1" t="s">
        <v>133</v>
      </c>
      <c r="E7" s="1" t="s">
        <v>63</v>
      </c>
      <c r="F7" s="1" t="s">
        <v>101</v>
      </c>
      <c r="G7" s="1" t="s">
        <v>104</v>
      </c>
      <c r="H7" s="1" t="s">
        <v>105</v>
      </c>
      <c r="I7" s="1" t="s">
        <v>134</v>
      </c>
      <c r="J7" s="1" t="s">
        <v>107</v>
      </c>
      <c r="K7" s="1" t="s">
        <v>134</v>
      </c>
      <c r="L7" s="1" t="s">
        <v>134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135</v>
      </c>
      <c r="R7" s="1" t="s">
        <v>112</v>
      </c>
      <c r="S7" s="1" t="s">
        <v>113</v>
      </c>
      <c r="T7" s="1" t="s">
        <v>119</v>
      </c>
    </row>
    <row r="8" s="1" customFormat="1" spans="1:20">
      <c r="A8" s="3">
        <v>17232590847</v>
      </c>
      <c r="B8" s="1" t="s">
        <v>101</v>
      </c>
      <c r="C8" s="1" t="s">
        <v>136</v>
      </c>
      <c r="D8" s="1" t="s">
        <v>137</v>
      </c>
      <c r="E8" s="1" t="s">
        <v>61</v>
      </c>
      <c r="F8" s="1" t="s">
        <v>101</v>
      </c>
      <c r="G8" s="1" t="s">
        <v>104</v>
      </c>
      <c r="H8" s="1" t="s">
        <v>105</v>
      </c>
      <c r="I8" s="1" t="s">
        <v>138</v>
      </c>
      <c r="J8" s="1" t="s">
        <v>107</v>
      </c>
      <c r="K8" s="1" t="s">
        <v>138</v>
      </c>
      <c r="L8" s="1" t="s">
        <v>138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139</v>
      </c>
      <c r="R8" s="1" t="s">
        <v>112</v>
      </c>
      <c r="S8" s="1" t="s">
        <v>113</v>
      </c>
      <c r="T8" s="1" t="s">
        <v>119</v>
      </c>
    </row>
    <row r="9" s="1" customFormat="1" spans="1:20">
      <c r="A9" s="3">
        <v>17232129759</v>
      </c>
      <c r="B9" s="1" t="s">
        <v>101</v>
      </c>
      <c r="C9" s="1" t="s">
        <v>140</v>
      </c>
      <c r="D9" s="1" t="s">
        <v>141</v>
      </c>
      <c r="E9" s="1" t="s">
        <v>58</v>
      </c>
      <c r="F9" s="1" t="s">
        <v>101</v>
      </c>
      <c r="G9" s="1" t="s">
        <v>104</v>
      </c>
      <c r="H9" s="1" t="s">
        <v>105</v>
      </c>
      <c r="I9" s="1" t="s">
        <v>142</v>
      </c>
      <c r="J9" s="1" t="s">
        <v>107</v>
      </c>
      <c r="K9" s="1" t="s">
        <v>142</v>
      </c>
      <c r="L9" s="1" t="s">
        <v>142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143</v>
      </c>
      <c r="R9" s="1" t="s">
        <v>112</v>
      </c>
      <c r="S9" s="1" t="s">
        <v>113</v>
      </c>
      <c r="T9" s="1" t="s">
        <v>119</v>
      </c>
    </row>
    <row r="10" s="1" customFormat="1" spans="1:20">
      <c r="A10" s="3">
        <v>17231857266</v>
      </c>
      <c r="B10" s="1" t="s">
        <v>101</v>
      </c>
      <c r="C10" s="1" t="s">
        <v>144</v>
      </c>
      <c r="D10" s="1" t="s">
        <v>145</v>
      </c>
      <c r="E10" s="1" t="s">
        <v>53</v>
      </c>
      <c r="F10" s="1" t="s">
        <v>101</v>
      </c>
      <c r="G10" s="1" t="s">
        <v>104</v>
      </c>
      <c r="H10" s="1" t="s">
        <v>105</v>
      </c>
      <c r="I10" s="1" t="s">
        <v>146</v>
      </c>
      <c r="J10" s="1" t="s">
        <v>107</v>
      </c>
      <c r="K10" s="1" t="s">
        <v>146</v>
      </c>
      <c r="L10" s="1" t="s">
        <v>146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147</v>
      </c>
      <c r="R10" s="1" t="s">
        <v>112</v>
      </c>
      <c r="S10" s="1" t="s">
        <v>113</v>
      </c>
      <c r="T10" s="1" t="s">
        <v>119</v>
      </c>
    </row>
    <row r="11" s="1" customFormat="1" spans="1:20">
      <c r="A11" s="3">
        <v>17228920083</v>
      </c>
      <c r="B11" s="1" t="s">
        <v>101</v>
      </c>
      <c r="C11" s="1" t="s">
        <v>148</v>
      </c>
      <c r="D11" s="1" t="s">
        <v>149</v>
      </c>
      <c r="E11" s="1" t="s">
        <v>51</v>
      </c>
      <c r="F11" s="1" t="s">
        <v>101</v>
      </c>
      <c r="G11" s="1" t="s">
        <v>104</v>
      </c>
      <c r="H11" s="1" t="s">
        <v>105</v>
      </c>
      <c r="I11" s="1" t="s">
        <v>150</v>
      </c>
      <c r="J11" s="1" t="s">
        <v>107</v>
      </c>
      <c r="K11" s="1" t="s">
        <v>150</v>
      </c>
      <c r="L11" s="1" t="s">
        <v>150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151</v>
      </c>
      <c r="R11" s="1" t="s">
        <v>112</v>
      </c>
      <c r="S11" s="1" t="s">
        <v>113</v>
      </c>
      <c r="T11" s="1" t="s">
        <v>119</v>
      </c>
    </row>
    <row r="12" s="1" customFormat="1" spans="1:20">
      <c r="A12" s="3">
        <v>17228686129</v>
      </c>
      <c r="B12" s="1" t="s">
        <v>101</v>
      </c>
      <c r="C12" s="1" t="s">
        <v>152</v>
      </c>
      <c r="D12" s="1" t="s">
        <v>153</v>
      </c>
      <c r="E12" s="1" t="s">
        <v>48</v>
      </c>
      <c r="F12" s="1" t="s">
        <v>101</v>
      </c>
      <c r="G12" s="1" t="s">
        <v>104</v>
      </c>
      <c r="H12" s="1" t="s">
        <v>105</v>
      </c>
      <c r="I12" s="1" t="s">
        <v>154</v>
      </c>
      <c r="J12" s="1" t="s">
        <v>107</v>
      </c>
      <c r="K12" s="1" t="s">
        <v>154</v>
      </c>
      <c r="L12" s="1" t="s">
        <v>154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155</v>
      </c>
      <c r="R12" s="1" t="s">
        <v>112</v>
      </c>
      <c r="S12" s="1" t="s">
        <v>113</v>
      </c>
      <c r="T12" s="1" t="s">
        <v>119</v>
      </c>
    </row>
    <row r="13" s="1" customFormat="1" spans="1:20">
      <c r="A13" s="3">
        <v>17228080684</v>
      </c>
      <c r="B13" s="1" t="s">
        <v>156</v>
      </c>
      <c r="C13" s="1" t="s">
        <v>157</v>
      </c>
      <c r="D13" s="1" t="s">
        <v>158</v>
      </c>
      <c r="E13" s="1" t="s">
        <v>45</v>
      </c>
      <c r="F13" s="1" t="s">
        <v>101</v>
      </c>
      <c r="G13" s="1" t="s">
        <v>104</v>
      </c>
      <c r="H13" s="1" t="s">
        <v>105</v>
      </c>
      <c r="I13" s="1" t="s">
        <v>159</v>
      </c>
      <c r="J13" s="1" t="s">
        <v>107</v>
      </c>
      <c r="K13" s="1" t="s">
        <v>159</v>
      </c>
      <c r="L13" s="1" t="s">
        <v>159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160</v>
      </c>
      <c r="R13" s="1" t="s">
        <v>112</v>
      </c>
      <c r="S13" s="1" t="s">
        <v>113</v>
      </c>
      <c r="T13" s="1" t="s">
        <v>119</v>
      </c>
    </row>
    <row r="14" s="1" customFormat="1" spans="1:20">
      <c r="A14" s="3">
        <v>17227506412</v>
      </c>
      <c r="B14" s="1" t="s">
        <v>156</v>
      </c>
      <c r="C14" s="1" t="s">
        <v>161</v>
      </c>
      <c r="D14" s="1" t="s">
        <v>162</v>
      </c>
      <c r="E14" s="1" t="s">
        <v>42</v>
      </c>
      <c r="F14" s="1" t="s">
        <v>156</v>
      </c>
      <c r="G14" s="1" t="s">
        <v>104</v>
      </c>
      <c r="H14" s="1" t="s">
        <v>105</v>
      </c>
      <c r="I14" s="1" t="s">
        <v>163</v>
      </c>
      <c r="J14" s="1" t="s">
        <v>107</v>
      </c>
      <c r="K14" s="1" t="s">
        <v>163</v>
      </c>
      <c r="L14" s="1" t="s">
        <v>163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164</v>
      </c>
      <c r="R14" s="1" t="s">
        <v>112</v>
      </c>
      <c r="S14" s="1" t="s">
        <v>113</v>
      </c>
      <c r="T14" s="1" t="s">
        <v>119</v>
      </c>
    </row>
    <row r="15" s="1" customFormat="1" spans="1:20">
      <c r="A15" s="3">
        <v>17225544693</v>
      </c>
      <c r="B15" s="1" t="s">
        <v>156</v>
      </c>
      <c r="C15" s="1" t="s">
        <v>165</v>
      </c>
      <c r="D15" s="1" t="s">
        <v>133</v>
      </c>
      <c r="E15" s="1" t="s">
        <v>39</v>
      </c>
      <c r="F15" s="1" t="s">
        <v>156</v>
      </c>
      <c r="G15" s="1" t="s">
        <v>104</v>
      </c>
      <c r="H15" s="1" t="s">
        <v>105</v>
      </c>
      <c r="I15" s="1" t="s">
        <v>166</v>
      </c>
      <c r="J15" s="1" t="s">
        <v>107</v>
      </c>
      <c r="K15" s="1" t="s">
        <v>166</v>
      </c>
      <c r="L15" s="1" t="s">
        <v>166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167</v>
      </c>
      <c r="R15" s="1" t="s">
        <v>112</v>
      </c>
      <c r="S15" s="1" t="s">
        <v>113</v>
      </c>
      <c r="T15" s="1" t="s">
        <v>119</v>
      </c>
    </row>
    <row r="16" s="1" customFormat="1" spans="1:20">
      <c r="A16" s="3">
        <v>17218026807</v>
      </c>
      <c r="B16" s="1" t="s">
        <v>168</v>
      </c>
      <c r="C16" s="1" t="s">
        <v>169</v>
      </c>
      <c r="D16" s="1" t="s">
        <v>170</v>
      </c>
      <c r="E16" s="1" t="s">
        <v>36</v>
      </c>
      <c r="F16" s="1" t="s">
        <v>168</v>
      </c>
      <c r="G16" s="1" t="s">
        <v>104</v>
      </c>
      <c r="H16" s="1" t="s">
        <v>105</v>
      </c>
      <c r="I16" s="1" t="s">
        <v>171</v>
      </c>
      <c r="J16" s="1" t="s">
        <v>107</v>
      </c>
      <c r="K16" s="1" t="s">
        <v>171</v>
      </c>
      <c r="L16" s="1" t="s">
        <v>171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172</v>
      </c>
      <c r="R16" s="1" t="s">
        <v>112</v>
      </c>
      <c r="S16" s="1" t="s">
        <v>113</v>
      </c>
      <c r="T16" s="1" t="s">
        <v>119</v>
      </c>
    </row>
    <row r="17" s="1" customFormat="1" spans="1:20">
      <c r="A17" s="3">
        <v>17207437676</v>
      </c>
      <c r="B17" s="1" t="s">
        <v>173</v>
      </c>
      <c r="C17" s="1" t="s">
        <v>174</v>
      </c>
      <c r="D17" s="1" t="s">
        <v>175</v>
      </c>
      <c r="E17" s="1" t="s">
        <v>30</v>
      </c>
      <c r="F17" s="1" t="s">
        <v>173</v>
      </c>
      <c r="G17" s="1" t="s">
        <v>104</v>
      </c>
      <c r="H17" s="1" t="s">
        <v>105</v>
      </c>
      <c r="I17" s="1" t="s">
        <v>176</v>
      </c>
      <c r="J17" s="1" t="s">
        <v>107</v>
      </c>
      <c r="K17" s="1" t="s">
        <v>176</v>
      </c>
      <c r="L17" s="1" t="s">
        <v>176</v>
      </c>
      <c r="M17" s="1" t="s">
        <v>108</v>
      </c>
      <c r="N17" s="1" t="s">
        <v>108</v>
      </c>
      <c r="O17" s="1" t="s">
        <v>109</v>
      </c>
      <c r="P17" s="1" t="s">
        <v>110</v>
      </c>
      <c r="Q17" s="1" t="s">
        <v>177</v>
      </c>
      <c r="R17" s="1" t="s">
        <v>112</v>
      </c>
      <c r="S17" s="1" t="s">
        <v>113</v>
      </c>
      <c r="T17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2022-01-29T02:53:23Z</dcterms:created>
  <dcterms:modified xsi:type="dcterms:W3CDTF">2022-01-29T03:00:50Z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3B7262DAD9564E1B9DD90AB1E25BFE70</vt:lpwstr>
  </property>
  <property fmtid="{D5CDD505-2E9C-101B-9397-08002B2CF9AE}" pid="3" name="KSOProductBuildVer">
    <vt:lpwstr>2052-11.1.0.11294</vt:lpwstr>
  </property>
</Properties>
</file>