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<sst xmlns="http://schemas.openxmlformats.org/spreadsheetml/2006/main" count="389" uniqueCount="160">
  <si>
    <t>去哪儿网酒店预付对账单</t>
  </si>
  <si>
    <t>供应商名称：</t>
  </si>
  <si>
    <t>遇见时光</t>
  </si>
  <si>
    <t>结算周期：</t>
  </si>
  <si>
    <t>2022-01-27至2022-01-28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</si>
  <si>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</si>
  <si>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</si>
  <si>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</si>
  <si>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</si>
  <si>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</si>
  <si>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</si>
  <si>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</si>
  <si>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</si>
  <si>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</si>
  <si>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</si>
  <si>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</si>
  <si>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</si>
  <si>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</si>
  <si>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</si>
  <si>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</si>
  <si>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¥1,761.00</t>
  </si>
  <si>
    <t>¥234.00</t>
  </si>
  <si>
    <t>¥1,527.00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</si>
  <si>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</si>
  <si>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</si>
  <si>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</si>
  <si>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</si>
  <si>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</si>
  <si>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</si>
  <si>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</si>
  <si>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</si>
  <si>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</si>
  <si>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</si>
  <si>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</si>
  <si>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</si>
  <si>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</si>
  <si>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</si>
  <si>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</si>
  <si>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</si>
  <si>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</si>
  <si>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</si>
  <si>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</si>
  <si>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</si>
  <si>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</si>
  <si>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</si>
  <si>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</si>
  <si>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</si>
  <si>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</si>
  <si>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</si>
  <si>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</si>
  <si>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</si>
  <si>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</si>
  <si>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</si>
  <si>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</si>
  <si>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</si>
  <si>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</si>
  <si>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</si>
  <si>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</si>
  <si>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</si>
  <si>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</si>
  <si>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</si>
  <si>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</si>
  <si>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</si>
  <si>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</si>
  <si>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</si>
  <si>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</si>
  <si>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</si>
  <si>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</si>
  <si>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</si>
  <si>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102888425044</t>
  </si>
  <si>
    <t>酒店预付</t>
  </si>
  <si>
    <t>否</t>
  </si>
  <si>
    <t>普通</t>
  </si>
  <si>
    <t>275071329</t>
  </si>
  <si>
    <t>IU酒店·广州番禺大石动物园汉溪长隆站店</t>
  </si>
  <si>
    <t>1616855</t>
  </si>
  <si>
    <t>吴桐</t>
  </si>
  <si>
    <t>2022-01-25</t>
  </si>
  <si>
    <t>2022-01-26</t>
  </si>
  <si>
    <t>2022-01-28</t>
  </si>
  <si>
    <t>¥206.00</t>
  </si>
  <si>
    <t>¥28.00</t>
  </si>
  <si>
    <t>¥178.00</t>
  </si>
  <si>
    <t>小U·舒适大床房</t>
  </si>
  <si>
    <t>WEBSITE</t>
  </si>
  <si>
    <t>102889312667</t>
  </si>
  <si>
    <t>389885928</t>
  </si>
  <si>
    <t>平乐聚福源宾馆</t>
  </si>
  <si>
    <t>黄兴发</t>
  </si>
  <si>
    <t>¥258.00</t>
  </si>
  <si>
    <t>¥34.00</t>
  </si>
  <si>
    <t>¥224.00</t>
  </si>
  <si>
    <t>豪华大床房</t>
  </si>
  <si>
    <t>102887424939</t>
  </si>
  <si>
    <t>286117276</t>
  </si>
  <si>
    <t>7天优品(杭州西湖湖滨店)</t>
  </si>
  <si>
    <t>刘兰林</t>
  </si>
  <si>
    <t>2022-01-24</t>
  </si>
  <si>
    <t>¥812.00</t>
  </si>
  <si>
    <t>¥108.00</t>
  </si>
  <si>
    <t>¥704.00</t>
  </si>
  <si>
    <t>优享双床房</t>
  </si>
  <si>
    <t>102890707457</t>
  </si>
  <si>
    <t>266557091</t>
  </si>
  <si>
    <t>贵阳格兰云天国际酒店</t>
  </si>
  <si>
    <t>杨涵钰</t>
  </si>
  <si>
    <t>2022-01-27</t>
  </si>
  <si>
    <t>¥485.00</t>
  </si>
  <si>
    <t>¥64.00</t>
  </si>
  <si>
    <t>¥421.00</t>
  </si>
  <si>
    <t>豪华房(大床)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</si>
  <si>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</si>
  <si>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</si>
  <si>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</si>
  <si>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</si>
  <si>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</si>
  <si>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</si>
  <si>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</si>
  <si>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</si>
  <si>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</si>
  <si>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</si>
  <si>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</si>
  <si>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A220129145333481</t>
  </si>
  <si>
    <r>
      <t>总计：</t>
    </r>
    <r>
      <rPr>
        <sz val="10"/>
        <rFont val="Arial"/>
        <charset val="134"/>
      </rPr>
      <t>1527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</si>
  <si>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</si>
  <si>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</si>
  <si>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</si>
  <si>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</si>
  <si>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</si>
  <si>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</si>
  <si>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</si>
  <si>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</si>
  <si>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</si>
  <si>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</si>
  <si>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</si>
  <si>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</si>
  <si>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</si>
  <si>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</si>
  <si>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</si>
  <si>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</si>
  <si>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2409650</t>
  </si>
  <si>
    <t>--</t>
  </si>
  <si>
    <t>421.00</t>
  </si>
  <si>
    <t>RMB</t>
  </si>
  <si>
    <t>0</t>
  </si>
  <si>
    <t>0.00</t>
  </si>
  <si>
    <t>龙卷风国内直连</t>
  </si>
  <si>
    <t>2022-01-27 02:57:57</t>
  </si>
  <si>
    <t>汇智国际旅游发展有限公司</t>
  </si>
  <si>
    <t>直连</t>
  </si>
  <si>
    <t>2409221</t>
  </si>
  <si>
    <t>聚福源宾馆</t>
  </si>
  <si>
    <t>224.00</t>
  </si>
  <si>
    <t>2022-01-26 09:52:03</t>
  </si>
  <si>
    <t>2408524</t>
  </si>
  <si>
    <t>178.00</t>
  </si>
  <si>
    <t>2022-01-25 06:44:05</t>
  </si>
  <si>
    <t>2408397</t>
  </si>
  <si>
    <t>704.00</t>
  </si>
  <si>
    <t>2022-01-24 22:11:22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</si>
</sst>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5" fillId="28" borderId="13" applyNumberFormat="0" applyAlignment="0" applyProtection="0">
      <alignment vertical="center"/>
    </xf>
    <xf numFmtId="0" fontId="34" fillId="29" borderId="17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4</v>
      </c>
      <c r="N4" s="7" t="s">
        <v>97</v>
      </c>
      <c r="O4" s="7" t="s">
        <v>97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106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customHeight="1" spans="1:32">
      <c r="A6" s="10" t="s">
        <v>111</v>
      </c>
      <c r="B6" s="10"/>
      <c r="C6" s="10" t="s">
        <v>112</v>
      </c>
      <c r="D6" s="10"/>
      <c r="E6" s="10"/>
      <c r="F6" s="10"/>
      <c r="G6" s="10" t="s">
        <v>112</v>
      </c>
      <c r="H6" s="10" t="s">
        <v>112</v>
      </c>
      <c r="I6" s="10" t="s">
        <v>112</v>
      </c>
      <c r="J6" s="10" t="s">
        <v>112</v>
      </c>
      <c r="K6" s="10" t="s">
        <v>112</v>
      </c>
      <c r="L6" s="10" t="s">
        <v>112</v>
      </c>
      <c r="M6" s="10" t="s">
        <v>112</v>
      </c>
      <c r="N6" s="10" t="s">
        <v>112</v>
      </c>
      <c r="O6" s="10" t="s">
        <v>112</v>
      </c>
      <c r="P6" s="10" t="s">
        <v>112</v>
      </c>
      <c r="Q6" s="10"/>
      <c r="R6" s="13" t="s">
        <v>20</v>
      </c>
      <c r="S6" s="13" t="s">
        <v>19</v>
      </c>
      <c r="T6" s="10" t="s">
        <v>112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112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</v>
      </c>
      <c r="B1" s="4" t="s">
        <v>114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115</v>
      </c>
      <c r="H1" s="4" t="s">
        <v>116</v>
      </c>
      <c r="I1" s="4" t="s">
        <v>13</v>
      </c>
      <c r="J1" s="4" t="s">
        <v>17</v>
      </c>
      <c r="K1" s="4" t="s">
        <v>18</v>
      </c>
      <c r="L1" s="9" t="s">
        <v>117</v>
      </c>
      <c r="M1" s="4" t="s">
        <v>118</v>
      </c>
      <c r="N1" s="4" t="s">
        <v>119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121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178</v>
      </c>
      <c r="E2" t="str">
        <f>VLOOKUP(A2,HOP!A:L,12,0)</f>
        <v>178.00</v>
      </c>
      <c r="F2" t="str">
        <f>VLOOKUP(A2,HOP!A:C,3,0)</f>
        <v>2408524</v>
      </c>
      <c r="G2">
        <f>D2-E2</f>
        <v>0</v>
      </c>
      <c r="H2" t="str">
        <f>$H$1&amp;F2</f>
        <v>，2408524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224</v>
      </c>
      <c r="E3" t="str">
        <f>VLOOKUP(A3,HOP!A:L,12,0)</f>
        <v>224.00</v>
      </c>
      <c r="F3" t="str">
        <f>VLOOKUP(A3,HOP!A:C,3,0)</f>
        <v>2409221</v>
      </c>
      <c r="G3">
        <f>D3-E3</f>
        <v>0</v>
      </c>
      <c r="H3" t="str">
        <f>$H$1&amp;F3</f>
        <v>，2409221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704</v>
      </c>
      <c r="E4" t="str">
        <f>VLOOKUP(A4,HOP!A:L,12,0)</f>
        <v>704.00</v>
      </c>
      <c r="F4" t="str">
        <f>VLOOKUP(A4,HOP!A:C,3,0)</f>
        <v>2408397</v>
      </c>
      <c r="G4">
        <f>D4-E4</f>
        <v>0</v>
      </c>
      <c r="H4" t="str">
        <f>$H$1&amp;F4</f>
        <v>，2408397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106</v>
      </c>
      <c r="C5" s="7" t="s">
        <v>79</v>
      </c>
      <c r="D5" s="3">
        <v>421</v>
      </c>
      <c r="E5" t="str">
        <f>VLOOKUP(A5,HOP!A:L,12,0)</f>
        <v>421.00</v>
      </c>
      <c r="F5" t="str">
        <f>VLOOKUP(A5,HOP!A:C,3,0)</f>
        <v>2409650</v>
      </c>
      <c r="G5">
        <f>D5-E5</f>
        <v>0</v>
      </c>
      <c r="H5" t="str">
        <f>$H$1&amp;F5</f>
        <v>，2409650</v>
      </c>
      <c r="I5" t="str">
        <f>VLOOKUP(A5,HOP!A:T,20,0)</f>
        <v>直连</v>
      </c>
    </row>
    <row r="7" spans="4:4">
      <c r="D7" s="3">
        <f>SUM(D2:D6)</f>
        <v>1527</v>
      </c>
    </row>
    <row r="8" ht="14.25" spans="4:4">
      <c r="D8" s="8" t="s">
        <v>22</v>
      </c>
    </row>
    <row r="12" spans="1:1">
      <c r="A12" t="s">
        <v>122</v>
      </c>
    </row>
    <row r="13" spans="1:1">
      <c r="A13" s="5" t="s">
        <v>123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I27" sqref="I27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124</v>
      </c>
      <c r="B1" s="2" t="s">
        <v>125</v>
      </c>
      <c r="C1" s="2" t="s">
        <v>126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1" t="s">
        <v>102</v>
      </c>
      <c r="B2" s="1" t="s">
        <v>106</v>
      </c>
      <c r="C2" s="1" t="s">
        <v>140</v>
      </c>
      <c r="D2" s="1" t="s">
        <v>104</v>
      </c>
      <c r="E2" s="1" t="s">
        <v>105</v>
      </c>
      <c r="F2" s="1" t="s">
        <v>106</v>
      </c>
      <c r="G2" s="1" t="s">
        <v>79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71</v>
      </c>
      <c r="S2" s="1" t="s">
        <v>148</v>
      </c>
      <c r="T2" s="1" t="s">
        <v>149</v>
      </c>
    </row>
    <row r="3" s="1" customFormat="1" spans="1:20">
      <c r="A3" s="1" t="s">
        <v>85</v>
      </c>
      <c r="B3" s="1" t="s">
        <v>78</v>
      </c>
      <c r="C3" s="1" t="s">
        <v>150</v>
      </c>
      <c r="D3" s="1" t="s">
        <v>151</v>
      </c>
      <c r="E3" s="1" t="s">
        <v>88</v>
      </c>
      <c r="F3" s="1" t="s">
        <v>78</v>
      </c>
      <c r="G3" s="1" t="s">
        <v>79</v>
      </c>
      <c r="H3" s="1" t="s">
        <v>141</v>
      </c>
      <c r="I3" s="1" t="s">
        <v>152</v>
      </c>
      <c r="J3" s="1" t="s">
        <v>143</v>
      </c>
      <c r="K3" s="1" t="s">
        <v>152</v>
      </c>
      <c r="L3" s="1" t="s">
        <v>152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153</v>
      </c>
      <c r="R3" s="1" t="s">
        <v>71</v>
      </c>
      <c r="S3" s="1" t="s">
        <v>148</v>
      </c>
      <c r="T3" s="1" t="s">
        <v>149</v>
      </c>
    </row>
    <row r="4" s="1" customFormat="1" spans="1:20">
      <c r="A4" s="1" t="s">
        <v>69</v>
      </c>
      <c r="B4" s="1" t="s">
        <v>77</v>
      </c>
      <c r="C4" s="1" t="s">
        <v>154</v>
      </c>
      <c r="D4" s="1" t="s">
        <v>74</v>
      </c>
      <c r="E4" s="1" t="s">
        <v>76</v>
      </c>
      <c r="F4" s="1" t="s">
        <v>78</v>
      </c>
      <c r="G4" s="1" t="s">
        <v>79</v>
      </c>
      <c r="H4" s="1" t="s">
        <v>141</v>
      </c>
      <c r="I4" s="1" t="s">
        <v>155</v>
      </c>
      <c r="J4" s="1" t="s">
        <v>143</v>
      </c>
      <c r="K4" s="1" t="s">
        <v>155</v>
      </c>
      <c r="L4" s="1" t="s">
        <v>155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156</v>
      </c>
      <c r="R4" s="1" t="s">
        <v>71</v>
      </c>
      <c r="S4" s="1" t="s">
        <v>148</v>
      </c>
      <c r="T4" s="1" t="s">
        <v>149</v>
      </c>
    </row>
    <row r="5" s="1" customFormat="1" spans="1:20">
      <c r="A5" s="1" t="s">
        <v>93</v>
      </c>
      <c r="B5" s="1" t="s">
        <v>97</v>
      </c>
      <c r="C5" s="1" t="s">
        <v>157</v>
      </c>
      <c r="D5" s="1" t="s">
        <v>95</v>
      </c>
      <c r="E5" s="1" t="s">
        <v>96</v>
      </c>
      <c r="F5" s="1" t="s">
        <v>97</v>
      </c>
      <c r="G5" s="1" t="s">
        <v>79</v>
      </c>
      <c r="H5" s="1" t="s">
        <v>141</v>
      </c>
      <c r="I5" s="1" t="s">
        <v>158</v>
      </c>
      <c r="J5" s="1" t="s">
        <v>143</v>
      </c>
      <c r="K5" s="1" t="s">
        <v>158</v>
      </c>
      <c r="L5" s="1" t="s">
        <v>158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159</v>
      </c>
      <c r="R5" s="1" t="s">
        <v>71</v>
      </c>
      <c r="S5" s="1" t="s">
        <v>148</v>
      </c>
      <c r="T5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2022-01-29T06:52:49Z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0956B314CFA94C038D3EF7339281CF33</vt:lpwstr>
  </property>
</Properties>
</file>