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对账!$1:$17</definedName>
  </definedNames>
  <calcPr calcId="144525"/>
</workbook>
</file>

<file path=xl/sharedStrings.xml><?xml version="1.0" encoding="utf-8"?>
<sst xmlns="http://schemas.openxmlformats.org/spreadsheetml/2006/main" count="408" uniqueCount="145">
  <si>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</si>
  <si>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</si>
  <si>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</si>
  <si>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</si>
  <si>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</si>
  <si>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</si>
  <si>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</si>
  <si>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</si>
  <si>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</si>
  <si>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</si>
  <si>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</si>
  <si>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</si>
  <si>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</si>
  <si>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</si>
  <si>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</si>
  <si>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</si>
  <si>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</si>
  <si>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</si>
  <si>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</si>
  <si>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</si>
  <si>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</si>
  <si>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</si>
  <si>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</si>
  <si>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</si>
  <si>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</si>
  <si>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</si>
  <si>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</si>
  <si>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[上海]上海新发展亚太JW万豪酒店(24850646)</t>
  </si>
  <si>
    <t>豪华大床房(至少提前1天预订)&lt;双人入住&gt;&lt;中宾&gt;&lt;单早&gt;</t>
  </si>
  <si>
    <t>CNY</t>
  </si>
  <si>
    <t>苏强</t>
  </si>
  <si>
    <t>CA363220208CNY</t>
  </si>
  <si>
    <t>未提现</t>
  </si>
  <si>
    <t>携程开票</t>
  </si>
  <si>
    <t>[香港]香港瑞生嘉威酒店(Soravit on Granville)(25067765)</t>
  </si>
  <si>
    <t>高级双床客房&lt;双人入住&gt;&lt;内宾&gt;&lt;预付&gt;&lt;无早&gt;</t>
  </si>
  <si>
    <t>LIANG/DAN</t>
  </si>
  <si>
    <t>[安吉]安吉仲夏乡村酒店(83789890)</t>
  </si>
  <si>
    <t>品茗标准房&lt;双人入住&gt;&lt;早+晚餐&gt;</t>
  </si>
  <si>
    <t>叶念</t>
  </si>
  <si>
    <t>取消</t>
  </si>
  <si>
    <t>[连山]清远金子山森林雪谷壮瑶度假村(82520535)</t>
  </si>
  <si>
    <t>清远金子山森林雪谷木屋&lt;双早&gt;</t>
  </si>
  <si>
    <t>唐丽怡</t>
  </si>
  <si>
    <t>[香港]荃湾西如心酒店(Nina Hotel Tsuen Wan West)(1701575)</t>
  </si>
  <si>
    <t>高座高级客房&lt;双人入住&gt;&lt;内宾&gt;&lt;预付&gt;&lt;无早&gt;</t>
  </si>
  <si>
    <t>sze/tsuiluk</t>
  </si>
  <si>
    <t>[南宁]南宁青花里艺术酒店(83108355)</t>
  </si>
  <si>
    <t>雅韵大床房&lt;无早&gt;</t>
  </si>
  <si>
    <t>肖清松</t>
  </si>
  <si>
    <t>清远金子山森林雪谷木屋&lt;日历房套餐高价值&gt;&lt;早+晚餐&gt;&lt;新酒店礼盒&gt;</t>
  </si>
  <si>
    <t>陆宝莹</t>
  </si>
  <si>
    <t>acknowledge</t>
  </si>
  <si>
    <t>[南京]锦江之星品尚(南京汉中门店)(67322510)</t>
  </si>
  <si>
    <t>商务标准房A&lt;双人入住&gt;&lt;内宾&gt;&lt;预付&gt;&lt;无早&gt;</t>
  </si>
  <si>
    <t>李静静</t>
  </si>
  <si>
    <t>GAO/BINGCHEN,Tan/Wanying</t>
  </si>
  <si>
    <t>吴瑰光</t>
  </si>
  <si>
    <t>[东至]格林豪泰酒店(东至丽山秀水店)(83135954)</t>
  </si>
  <si>
    <t>1.8m商务大床房&lt;双人入住&gt;&lt;无早&gt;</t>
  </si>
  <si>
    <t>徐龙</t>
  </si>
  <si>
    <t>张涵睿</t>
  </si>
  <si>
    <t>[杭州]丽呈布鲁克酒店(杭州西溪天堂)(82786302)</t>
  </si>
  <si>
    <t>精选大床房&lt;双人入住&gt;&lt;中宾&gt;&lt;无早&gt;</t>
  </si>
  <si>
    <t>鲍仲凯</t>
  </si>
  <si>
    <t>[西宁]锦江之星品尚(西宁五四西路新华联广场店)(67325076)</t>
  </si>
  <si>
    <t>标准房A&lt;双人入住&gt;&lt;内宾&gt;&lt;预付&gt;&lt;无早&gt;</t>
  </si>
  <si>
    <t>王长友</t>
  </si>
  <si>
    <t>，</t>
  </si>
  <si>
    <t>A220208091359481</t>
  </si>
  <si>
    <t>A220208091449481</t>
  </si>
  <si>
    <t>CNY / HKD 当前参考汇率: 1.225061193</t>
  </si>
  <si>
    <t>总计：5326.29 CNY/
6525.03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</si>
  <si>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</si>
  <si>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</si>
  <si>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</si>
  <si>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</si>
  <si>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</si>
  <si>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</si>
  <si>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</si>
  <si>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</si>
  <si>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</si>
  <si>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</si>
  <si>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</si>
  <si>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</si>
  <si>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</si>
  <si>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</si>
  <si>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</si>
  <si>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</si>
  <si>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</si>
  <si>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2022-01-23</t>
  </si>
  <si>
    <t>2407509</t>
  </si>
  <si>
    <t>锦江之星品尚(西宁五四西路新华联广场店)</t>
  </si>
  <si>
    <t>2022-01-24</t>
  </si>
  <si>
    <t>退房日周结</t>
  </si>
  <si>
    <t>140.55</t>
  </si>
  <si>
    <t>RMB</t>
  </si>
  <si>
    <t>0</t>
  </si>
  <si>
    <t>0.00</t>
  </si>
  <si>
    <t>携程国内直连(DD)</t>
  </si>
  <si>
    <t>2022-01-23 22:47:37</t>
  </si>
  <si>
    <t>否</t>
  </si>
  <si>
    <t>汇智国际旅游发展有限公司</t>
  </si>
  <si>
    <t>直连</t>
  </si>
  <si>
    <t>2407449</t>
  </si>
  <si>
    <t>丽呈布鲁克酒店(杭州西溪天堂)</t>
  </si>
  <si>
    <t>204.00</t>
  </si>
  <si>
    <t>2022-01-23 20:59:41</t>
  </si>
  <si>
    <t>直采</t>
  </si>
  <si>
    <t>2407270</t>
  </si>
  <si>
    <t>清远金子山森林雪谷壮瑶度假村</t>
  </si>
  <si>
    <t>406.00</t>
  </si>
  <si>
    <t>2022-01-23 17:02:10</t>
  </si>
  <si>
    <t>2407118</t>
  </si>
  <si>
    <t>荃湾西如心酒店</t>
  </si>
  <si>
    <t>GAO BINGCHEN,Tan Wanying</t>
  </si>
  <si>
    <t>467.63</t>
  </si>
  <si>
    <t>2022-01-23 13:53:14</t>
  </si>
  <si>
    <t>2407050</t>
  </si>
  <si>
    <t>锦江之星品尚(南京汉中门店)</t>
  </si>
  <si>
    <t>200.75</t>
  </si>
  <si>
    <t>2022-01-23 12:40:43</t>
  </si>
  <si>
    <t>2022-01-22</t>
  </si>
  <si>
    <t>2406665</t>
  </si>
  <si>
    <t>479.00</t>
  </si>
  <si>
    <t>2022-01-22 22:07:58</t>
  </si>
  <si>
    <t>2022-01-20</t>
  </si>
  <si>
    <t>2402924</t>
  </si>
  <si>
    <t>sze tsuiluk</t>
  </si>
  <si>
    <t>2022-01-20 18:26:13</t>
  </si>
  <si>
    <t>2022-01-19</t>
  </si>
  <si>
    <t>2400523</t>
  </si>
  <si>
    <t>405.00</t>
  </si>
  <si>
    <t>2022-01-19 17:51:47</t>
  </si>
  <si>
    <t>2022-01-16</t>
  </si>
  <si>
    <t>2395257</t>
  </si>
  <si>
    <t>香港瑞生嘉威酒店</t>
  </si>
  <si>
    <t>LIANG DAN</t>
  </si>
  <si>
    <t>1172.61</t>
  </si>
  <si>
    <t>2022-01-16 21:24:48</t>
  </si>
  <si>
    <t>2022-01-10</t>
  </si>
  <si>
    <t>2382591</t>
  </si>
  <si>
    <t>上海新发展亚太JW万豪酒店</t>
  </si>
  <si>
    <t>1383.12</t>
  </si>
  <si>
    <t>2022-01-10 23:33:48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</si>
</sst>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2" fillId="9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0" fillId="20" borderId="6" applyNumberFormat="0" applyAlignment="0" applyProtection="0">
      <alignment vertical="center"/>
    </xf>
    <xf numFmtId="0" fontId="18" fillId="20" borderId="4" applyNumberFormat="0" applyAlignment="0" applyProtection="0">
      <alignment vertical="center"/>
    </xf>
    <xf numFmtId="0" fontId="9" fillId="8" borderId="2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17153797213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44583</v>
      </c>
      <c r="G2" s="5">
        <v>44585</v>
      </c>
      <c r="H2" s="4">
        <v>1</v>
      </c>
      <c r="I2" s="4">
        <v>2</v>
      </c>
      <c r="J2" s="4">
        <v>2</v>
      </c>
      <c r="K2" s="4" t="s">
        <v>29</v>
      </c>
      <c r="L2" s="4">
        <v>1383.12</v>
      </c>
      <c r="M2" s="4">
        <v>1383.12</v>
      </c>
      <c r="N2" s="4" t="s">
        <v>30</v>
      </c>
      <c r="O2" s="4" t="s">
        <v>31</v>
      </c>
      <c r="P2" s="4" t="s">
        <v>32</v>
      </c>
      <c r="Q2" s="4">
        <v>0</v>
      </c>
      <c r="R2" s="6">
        <v>44571</v>
      </c>
      <c r="S2" s="5">
        <v>44600</v>
      </c>
      <c r="T2" s="4" t="s">
        <v>33</v>
      </c>
      <c r="U2" s="4">
        <v>1383.12</v>
      </c>
      <c r="V2" s="4">
        <v>0</v>
      </c>
      <c r="W2" s="4">
        <v>0</v>
      </c>
      <c r="X2" s="4">
        <v>2382591</v>
      </c>
      <c r="Y2" s="4">
        <v>95547902</v>
      </c>
    </row>
    <row r="3" s="4" customFormat="1" spans="1:23">
      <c r="A3" s="4">
        <v>17186910623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44581</v>
      </c>
      <c r="G3" s="5">
        <v>44585</v>
      </c>
      <c r="H3" s="4">
        <v>1</v>
      </c>
      <c r="I3" s="4">
        <v>4</v>
      </c>
      <c r="J3" s="4">
        <v>4</v>
      </c>
      <c r="K3" s="4" t="s">
        <v>29</v>
      </c>
      <c r="L3" s="4">
        <v>1172.61</v>
      </c>
      <c r="M3" s="4">
        <v>1172.61</v>
      </c>
      <c r="N3" s="4" t="s">
        <v>36</v>
      </c>
      <c r="O3" s="4" t="s">
        <v>31</v>
      </c>
      <c r="P3" s="4" t="s">
        <v>32</v>
      </c>
      <c r="Q3" s="4">
        <v>0</v>
      </c>
      <c r="R3" s="6">
        <v>44577</v>
      </c>
      <c r="S3" s="5">
        <v>44600</v>
      </c>
      <c r="T3" s="4" t="s">
        <v>33</v>
      </c>
      <c r="U3" s="4">
        <v>1172.61</v>
      </c>
      <c r="V3" s="4">
        <v>0</v>
      </c>
      <c r="W3" s="4">
        <v>0</v>
      </c>
    </row>
    <row r="4" s="4" customFormat="1" spans="1:23">
      <c r="A4" s="4">
        <v>17194528648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44584</v>
      </c>
      <c r="G4" s="5">
        <v>44585</v>
      </c>
      <c r="H4" s="4">
        <v>1</v>
      </c>
      <c r="I4" s="4">
        <v>1</v>
      </c>
      <c r="J4" s="4">
        <v>1</v>
      </c>
      <c r="K4" s="4" t="s">
        <v>29</v>
      </c>
      <c r="L4" s="4">
        <v>594</v>
      </c>
      <c r="M4" s="4">
        <v>594</v>
      </c>
      <c r="N4" s="4" t="s">
        <v>39</v>
      </c>
      <c r="O4" s="4" t="s">
        <v>31</v>
      </c>
      <c r="P4" s="4" t="s">
        <v>32</v>
      </c>
      <c r="Q4" s="4">
        <v>0</v>
      </c>
      <c r="R4" s="6">
        <v>44579</v>
      </c>
      <c r="S4" s="5">
        <v>44600</v>
      </c>
      <c r="T4" s="4" t="s">
        <v>33</v>
      </c>
      <c r="U4" s="4">
        <v>594</v>
      </c>
      <c r="V4" s="4">
        <v>0</v>
      </c>
      <c r="W4" s="4">
        <v>0</v>
      </c>
    </row>
    <row r="5" s="4" customFormat="1" spans="1:23">
      <c r="A5" s="4">
        <v>17194528648</v>
      </c>
      <c r="B5" s="4" t="s">
        <v>25</v>
      </c>
      <c r="C5" s="4" t="s">
        <v>40</v>
      </c>
      <c r="D5" s="4" t="s">
        <v>37</v>
      </c>
      <c r="E5" s="4" t="s">
        <v>38</v>
      </c>
      <c r="F5" s="5">
        <v>44584</v>
      </c>
      <c r="G5" s="5">
        <v>44585</v>
      </c>
      <c r="H5" s="4">
        <v>1</v>
      </c>
      <c r="I5" s="4">
        <v>1</v>
      </c>
      <c r="J5" s="4">
        <v>1</v>
      </c>
      <c r="K5" s="4" t="s">
        <v>29</v>
      </c>
      <c r="L5" s="4">
        <v>-594</v>
      </c>
      <c r="M5" s="4">
        <v>-594</v>
      </c>
      <c r="N5" s="4" t="s">
        <v>39</v>
      </c>
      <c r="O5" s="4" t="s">
        <v>31</v>
      </c>
      <c r="P5" s="4" t="s">
        <v>32</v>
      </c>
      <c r="Q5" s="4">
        <v>0</v>
      </c>
      <c r="R5" s="6">
        <v>44579</v>
      </c>
      <c r="S5" s="5">
        <v>44600</v>
      </c>
      <c r="T5" s="4" t="s">
        <v>33</v>
      </c>
      <c r="U5" s="4">
        <v>-594</v>
      </c>
      <c r="V5" s="4">
        <v>0</v>
      </c>
      <c r="W5" s="4">
        <v>0</v>
      </c>
    </row>
    <row r="6" s="4" customFormat="1" spans="1:24">
      <c r="A6" s="4">
        <v>17200276903</v>
      </c>
      <c r="B6" s="4" t="s">
        <v>25</v>
      </c>
      <c r="C6" s="4" t="s">
        <v>26</v>
      </c>
      <c r="D6" s="4" t="s">
        <v>41</v>
      </c>
      <c r="E6" s="4" t="s">
        <v>42</v>
      </c>
      <c r="F6" s="5">
        <v>44584</v>
      </c>
      <c r="G6" s="5">
        <v>44585</v>
      </c>
      <c r="H6" s="4">
        <v>1</v>
      </c>
      <c r="I6" s="4">
        <v>1</v>
      </c>
      <c r="J6" s="4">
        <v>1</v>
      </c>
      <c r="K6" s="4" t="s">
        <v>29</v>
      </c>
      <c r="L6" s="4">
        <v>405</v>
      </c>
      <c r="M6" s="4">
        <v>405</v>
      </c>
      <c r="N6" s="4" t="s">
        <v>43</v>
      </c>
      <c r="O6" s="4" t="s">
        <v>31</v>
      </c>
      <c r="P6" s="4" t="s">
        <v>32</v>
      </c>
      <c r="Q6" s="4">
        <v>0</v>
      </c>
      <c r="R6" s="6">
        <v>44580</v>
      </c>
      <c r="S6" s="5">
        <v>44600</v>
      </c>
      <c r="T6" s="4" t="s">
        <v>33</v>
      </c>
      <c r="U6" s="4">
        <v>405</v>
      </c>
      <c r="V6" s="4">
        <v>0</v>
      </c>
      <c r="W6" s="4">
        <v>0</v>
      </c>
      <c r="X6" s="4">
        <v>2400523</v>
      </c>
    </row>
    <row r="7" s="4" customFormat="1" spans="1:23">
      <c r="A7" s="4">
        <v>17205710777</v>
      </c>
      <c r="B7" s="4" t="s">
        <v>25</v>
      </c>
      <c r="C7" s="4" t="s">
        <v>26</v>
      </c>
      <c r="D7" s="4" t="s">
        <v>44</v>
      </c>
      <c r="E7" s="4" t="s">
        <v>45</v>
      </c>
      <c r="F7" s="5">
        <v>44584</v>
      </c>
      <c r="G7" s="5">
        <v>44585</v>
      </c>
      <c r="H7" s="4">
        <v>1</v>
      </c>
      <c r="I7" s="4">
        <v>1</v>
      </c>
      <c r="J7" s="4">
        <v>1</v>
      </c>
      <c r="K7" s="4" t="s">
        <v>29</v>
      </c>
      <c r="L7" s="4">
        <v>467.63</v>
      </c>
      <c r="M7" s="4">
        <v>467.63</v>
      </c>
      <c r="N7" s="4" t="s">
        <v>46</v>
      </c>
      <c r="O7" s="4" t="s">
        <v>31</v>
      </c>
      <c r="P7" s="4" t="s">
        <v>32</v>
      </c>
      <c r="Q7" s="4">
        <v>0</v>
      </c>
      <c r="R7" s="6">
        <v>44581</v>
      </c>
      <c r="S7" s="5">
        <v>44600</v>
      </c>
      <c r="T7" s="4" t="s">
        <v>33</v>
      </c>
      <c r="U7" s="4">
        <v>467.63</v>
      </c>
      <c r="V7" s="4">
        <v>0</v>
      </c>
      <c r="W7" s="4">
        <v>0</v>
      </c>
    </row>
    <row r="8" s="4" customFormat="1" spans="1:23">
      <c r="A8" s="4">
        <v>17212005261</v>
      </c>
      <c r="B8" s="4" t="s">
        <v>25</v>
      </c>
      <c r="C8" s="4" t="s">
        <v>26</v>
      </c>
      <c r="D8" s="4" t="s">
        <v>47</v>
      </c>
      <c r="E8" s="4" t="s">
        <v>48</v>
      </c>
      <c r="F8" s="5">
        <v>44582</v>
      </c>
      <c r="G8" s="5">
        <v>44585</v>
      </c>
      <c r="H8" s="4">
        <v>1</v>
      </c>
      <c r="I8" s="4">
        <v>3</v>
      </c>
      <c r="J8" s="4">
        <v>3</v>
      </c>
      <c r="K8" s="4" t="s">
        <v>29</v>
      </c>
      <c r="L8" s="4">
        <v>549</v>
      </c>
      <c r="M8" s="4">
        <v>549</v>
      </c>
      <c r="N8" s="4" t="s">
        <v>49</v>
      </c>
      <c r="O8" s="4" t="s">
        <v>31</v>
      </c>
      <c r="P8" s="4" t="s">
        <v>32</v>
      </c>
      <c r="Q8" s="4">
        <v>0</v>
      </c>
      <c r="R8" s="6">
        <v>44582</v>
      </c>
      <c r="S8" s="5">
        <v>44600</v>
      </c>
      <c r="T8" s="4" t="s">
        <v>33</v>
      </c>
      <c r="U8" s="4">
        <v>549</v>
      </c>
      <c r="V8" s="4">
        <v>0</v>
      </c>
      <c r="W8" s="4">
        <v>0</v>
      </c>
    </row>
    <row r="9" s="4" customFormat="1" spans="1:23">
      <c r="A9" s="4">
        <v>17212005261</v>
      </c>
      <c r="B9" s="4" t="s">
        <v>25</v>
      </c>
      <c r="C9" s="4" t="s">
        <v>40</v>
      </c>
      <c r="D9" s="4" t="s">
        <v>47</v>
      </c>
      <c r="E9" s="4" t="s">
        <v>48</v>
      </c>
      <c r="F9" s="5">
        <v>44582</v>
      </c>
      <c r="G9" s="5">
        <v>44585</v>
      </c>
      <c r="H9" s="4">
        <v>1</v>
      </c>
      <c r="I9" s="4">
        <v>3</v>
      </c>
      <c r="J9" s="4">
        <v>3</v>
      </c>
      <c r="K9" s="4" t="s">
        <v>29</v>
      </c>
      <c r="L9" s="4">
        <v>-549</v>
      </c>
      <c r="M9" s="4">
        <v>-549</v>
      </c>
      <c r="N9" s="4" t="s">
        <v>49</v>
      </c>
      <c r="O9" s="4" t="s">
        <v>31</v>
      </c>
      <c r="P9" s="4" t="s">
        <v>32</v>
      </c>
      <c r="Q9" s="4">
        <v>0</v>
      </c>
      <c r="R9" s="6">
        <v>44582</v>
      </c>
      <c r="S9" s="5">
        <v>44600</v>
      </c>
      <c r="T9" s="4" t="s">
        <v>33</v>
      </c>
      <c r="U9" s="4">
        <v>-549</v>
      </c>
      <c r="V9" s="4">
        <v>0</v>
      </c>
      <c r="W9" s="4">
        <v>0</v>
      </c>
    </row>
    <row r="10" s="4" customFormat="1" spans="1:25">
      <c r="A10" s="4">
        <v>17218598927</v>
      </c>
      <c r="B10" s="4" t="s">
        <v>25</v>
      </c>
      <c r="C10" s="4" t="s">
        <v>26</v>
      </c>
      <c r="D10" s="4" t="s">
        <v>41</v>
      </c>
      <c r="E10" s="4" t="s">
        <v>50</v>
      </c>
      <c r="F10" s="5">
        <v>44584</v>
      </c>
      <c r="G10" s="5">
        <v>44585</v>
      </c>
      <c r="H10" s="4">
        <v>1</v>
      </c>
      <c r="I10" s="4">
        <v>1</v>
      </c>
      <c r="J10" s="4">
        <v>1</v>
      </c>
      <c r="K10" s="4" t="s">
        <v>29</v>
      </c>
      <c r="L10" s="4">
        <v>479</v>
      </c>
      <c r="M10" s="4">
        <v>479</v>
      </c>
      <c r="N10" s="4" t="s">
        <v>51</v>
      </c>
      <c r="O10" s="4" t="s">
        <v>31</v>
      </c>
      <c r="P10" s="4" t="s">
        <v>32</v>
      </c>
      <c r="Q10" s="4">
        <v>0</v>
      </c>
      <c r="R10" s="6">
        <v>44583</v>
      </c>
      <c r="S10" s="5">
        <v>44600</v>
      </c>
      <c r="T10" s="4" t="s">
        <v>33</v>
      </c>
      <c r="U10" s="4">
        <v>479</v>
      </c>
      <c r="V10" s="4">
        <v>0</v>
      </c>
      <c r="W10" s="4">
        <v>0</v>
      </c>
      <c r="X10" s="4">
        <v>2406665</v>
      </c>
      <c r="Y10" s="4" t="s">
        <v>52</v>
      </c>
    </row>
    <row r="11" s="4" customFormat="1" spans="1:25">
      <c r="A11" s="4">
        <v>17219952019</v>
      </c>
      <c r="B11" s="4" t="s">
        <v>25</v>
      </c>
      <c r="C11" s="4" t="s">
        <v>26</v>
      </c>
      <c r="D11" s="4" t="s">
        <v>53</v>
      </c>
      <c r="E11" s="4" t="s">
        <v>54</v>
      </c>
      <c r="F11" s="5">
        <v>44584</v>
      </c>
      <c r="G11" s="5">
        <v>44585</v>
      </c>
      <c r="H11" s="4">
        <v>1</v>
      </c>
      <c r="I11" s="4">
        <v>1</v>
      </c>
      <c r="J11" s="4">
        <v>1</v>
      </c>
      <c r="K11" s="4" t="s">
        <v>29</v>
      </c>
      <c r="L11" s="4">
        <v>200.75</v>
      </c>
      <c r="M11" s="4">
        <v>200.75</v>
      </c>
      <c r="N11" s="4" t="s">
        <v>55</v>
      </c>
      <c r="O11" s="4" t="s">
        <v>31</v>
      </c>
      <c r="P11" s="4" t="s">
        <v>32</v>
      </c>
      <c r="Q11" s="4">
        <v>0</v>
      </c>
      <c r="R11" s="6">
        <v>44584</v>
      </c>
      <c r="S11" s="5">
        <v>44600</v>
      </c>
      <c r="T11" s="4" t="s">
        <v>33</v>
      </c>
      <c r="U11" s="4">
        <v>200.75</v>
      </c>
      <c r="V11" s="4">
        <v>0</v>
      </c>
      <c r="W11" s="4">
        <v>209</v>
      </c>
      <c r="X11" s="4">
        <v>2407050</v>
      </c>
      <c r="Y11" s="4">
        <v>104209047204</v>
      </c>
    </row>
    <row r="12" s="4" customFormat="1" spans="1:24">
      <c r="A12" s="4">
        <v>17220190527</v>
      </c>
      <c r="B12" s="4" t="s">
        <v>25</v>
      </c>
      <c r="C12" s="4" t="s">
        <v>26</v>
      </c>
      <c r="D12" s="4" t="s">
        <v>44</v>
      </c>
      <c r="E12" s="4" t="s">
        <v>45</v>
      </c>
      <c r="F12" s="5">
        <v>44584</v>
      </c>
      <c r="G12" s="5">
        <v>44585</v>
      </c>
      <c r="H12" s="4">
        <v>1</v>
      </c>
      <c r="I12" s="4">
        <v>1</v>
      </c>
      <c r="J12" s="4">
        <v>1</v>
      </c>
      <c r="K12" s="4" t="s">
        <v>29</v>
      </c>
      <c r="L12" s="4">
        <v>467.63</v>
      </c>
      <c r="M12" s="4">
        <v>467.63</v>
      </c>
      <c r="N12" s="4" t="s">
        <v>56</v>
      </c>
      <c r="O12" s="4" t="s">
        <v>31</v>
      </c>
      <c r="P12" s="4" t="s">
        <v>32</v>
      </c>
      <c r="Q12" s="4">
        <v>0</v>
      </c>
      <c r="R12" s="6">
        <v>44584</v>
      </c>
      <c r="S12" s="5">
        <v>44600</v>
      </c>
      <c r="T12" s="4" t="s">
        <v>33</v>
      </c>
      <c r="U12" s="4">
        <v>467.63</v>
      </c>
      <c r="V12" s="4">
        <v>0</v>
      </c>
      <c r="W12" s="4">
        <v>0</v>
      </c>
      <c r="X12" s="4">
        <v>2407118</v>
      </c>
    </row>
    <row r="13" s="4" customFormat="1" spans="1:23">
      <c r="A13" s="4">
        <v>17220194190</v>
      </c>
      <c r="B13" s="4" t="s">
        <v>25</v>
      </c>
      <c r="C13" s="4" t="s">
        <v>26</v>
      </c>
      <c r="D13" s="4" t="s">
        <v>47</v>
      </c>
      <c r="E13" s="4" t="s">
        <v>48</v>
      </c>
      <c r="F13" s="5">
        <v>44584</v>
      </c>
      <c r="G13" s="5">
        <v>44585</v>
      </c>
      <c r="H13" s="4">
        <v>1</v>
      </c>
      <c r="I13" s="4">
        <v>1</v>
      </c>
      <c r="J13" s="4">
        <v>1</v>
      </c>
      <c r="K13" s="4" t="s">
        <v>29</v>
      </c>
      <c r="L13" s="4">
        <v>183</v>
      </c>
      <c r="M13" s="4">
        <v>183</v>
      </c>
      <c r="N13" s="4" t="s">
        <v>57</v>
      </c>
      <c r="O13" s="4" t="s">
        <v>31</v>
      </c>
      <c r="P13" s="4" t="s">
        <v>32</v>
      </c>
      <c r="Q13" s="4">
        <v>0</v>
      </c>
      <c r="R13" s="6">
        <v>44584</v>
      </c>
      <c r="S13" s="5">
        <v>44600</v>
      </c>
      <c r="T13" s="4" t="s">
        <v>33</v>
      </c>
      <c r="U13" s="4">
        <v>183</v>
      </c>
      <c r="V13" s="4">
        <v>0</v>
      </c>
      <c r="W13" s="4">
        <v>0</v>
      </c>
    </row>
    <row r="14" s="4" customFormat="1" spans="1:23">
      <c r="A14" s="4">
        <v>17220194190</v>
      </c>
      <c r="B14" s="4" t="s">
        <v>25</v>
      </c>
      <c r="C14" s="4" t="s">
        <v>40</v>
      </c>
      <c r="D14" s="4" t="s">
        <v>47</v>
      </c>
      <c r="E14" s="4" t="s">
        <v>48</v>
      </c>
      <c r="F14" s="5">
        <v>44584</v>
      </c>
      <c r="G14" s="5">
        <v>44585</v>
      </c>
      <c r="H14" s="4">
        <v>1</v>
      </c>
      <c r="I14" s="4">
        <v>1</v>
      </c>
      <c r="J14" s="4">
        <v>1</v>
      </c>
      <c r="K14" s="4" t="s">
        <v>29</v>
      </c>
      <c r="L14" s="4">
        <v>-183</v>
      </c>
      <c r="M14" s="4">
        <v>-183</v>
      </c>
      <c r="N14" s="4" t="s">
        <v>57</v>
      </c>
      <c r="O14" s="4" t="s">
        <v>31</v>
      </c>
      <c r="P14" s="4" t="s">
        <v>32</v>
      </c>
      <c r="Q14" s="4">
        <v>0</v>
      </c>
      <c r="R14" s="6">
        <v>44584</v>
      </c>
      <c r="S14" s="5">
        <v>44600</v>
      </c>
      <c r="T14" s="4" t="s">
        <v>33</v>
      </c>
      <c r="U14" s="4">
        <v>-183</v>
      </c>
      <c r="V14" s="4">
        <v>0</v>
      </c>
      <c r="W14" s="4">
        <v>0</v>
      </c>
    </row>
    <row r="15" s="4" customFormat="1" spans="1:24">
      <c r="A15" s="4">
        <v>17220396004</v>
      </c>
      <c r="B15" s="4" t="s">
        <v>25</v>
      </c>
      <c r="C15" s="4" t="s">
        <v>26</v>
      </c>
      <c r="D15" s="4" t="s">
        <v>58</v>
      </c>
      <c r="E15" s="4" t="s">
        <v>59</v>
      </c>
      <c r="F15" s="5">
        <v>44584</v>
      </c>
      <c r="G15" s="5">
        <v>44585</v>
      </c>
      <c r="H15" s="4">
        <v>1</v>
      </c>
      <c r="I15" s="4">
        <v>1</v>
      </c>
      <c r="J15" s="4">
        <v>1</v>
      </c>
      <c r="K15" s="4" t="s">
        <v>29</v>
      </c>
      <c r="L15" s="4">
        <v>140</v>
      </c>
      <c r="M15" s="4">
        <v>140</v>
      </c>
      <c r="N15" s="4" t="s">
        <v>60</v>
      </c>
      <c r="O15" s="4" t="s">
        <v>31</v>
      </c>
      <c r="P15" s="4" t="s">
        <v>32</v>
      </c>
      <c r="Q15" s="4">
        <v>0</v>
      </c>
      <c r="R15" s="6">
        <v>44584</v>
      </c>
      <c r="S15" s="5">
        <v>44600</v>
      </c>
      <c r="T15" s="4" t="s">
        <v>33</v>
      </c>
      <c r="U15" s="4">
        <v>140</v>
      </c>
      <c r="V15" s="4">
        <v>0</v>
      </c>
      <c r="W15" s="4">
        <v>0</v>
      </c>
      <c r="X15" s="4">
        <v>2407172</v>
      </c>
    </row>
    <row r="16" s="4" customFormat="1" spans="1:24">
      <c r="A16" s="4">
        <v>17220396004</v>
      </c>
      <c r="B16" s="4" t="s">
        <v>25</v>
      </c>
      <c r="C16" s="4" t="s">
        <v>40</v>
      </c>
      <c r="D16" s="4" t="s">
        <v>58</v>
      </c>
      <c r="E16" s="4" t="s">
        <v>59</v>
      </c>
      <c r="F16" s="5">
        <v>44584</v>
      </c>
      <c r="G16" s="5">
        <v>44585</v>
      </c>
      <c r="H16" s="4">
        <v>1</v>
      </c>
      <c r="I16" s="4">
        <v>1</v>
      </c>
      <c r="J16" s="4">
        <v>1</v>
      </c>
      <c r="K16" s="4" t="s">
        <v>29</v>
      </c>
      <c r="L16" s="4">
        <v>-140</v>
      </c>
      <c r="M16" s="4">
        <v>-140</v>
      </c>
      <c r="N16" s="4" t="s">
        <v>60</v>
      </c>
      <c r="O16" s="4" t="s">
        <v>31</v>
      </c>
      <c r="P16" s="4" t="s">
        <v>32</v>
      </c>
      <c r="Q16" s="4">
        <v>0</v>
      </c>
      <c r="R16" s="6">
        <v>44584</v>
      </c>
      <c r="S16" s="5">
        <v>44600</v>
      </c>
      <c r="T16" s="4" t="s">
        <v>33</v>
      </c>
      <c r="U16" s="4">
        <v>-140</v>
      </c>
      <c r="V16" s="4">
        <v>0</v>
      </c>
      <c r="W16" s="4">
        <v>0</v>
      </c>
      <c r="X16" s="4">
        <v>2407172</v>
      </c>
    </row>
    <row r="17" s="4" customFormat="1" spans="1:25">
      <c r="A17" s="4">
        <v>17220728963</v>
      </c>
      <c r="B17" s="4" t="s">
        <v>25</v>
      </c>
      <c r="C17" s="4" t="s">
        <v>26</v>
      </c>
      <c r="D17" s="4" t="s">
        <v>41</v>
      </c>
      <c r="E17" s="4" t="s">
        <v>42</v>
      </c>
      <c r="F17" s="5">
        <v>44584</v>
      </c>
      <c r="G17" s="5">
        <v>44585</v>
      </c>
      <c r="H17" s="4">
        <v>1</v>
      </c>
      <c r="I17" s="4">
        <v>1</v>
      </c>
      <c r="J17" s="4">
        <v>1</v>
      </c>
      <c r="K17" s="4" t="s">
        <v>29</v>
      </c>
      <c r="L17" s="4">
        <v>406</v>
      </c>
      <c r="M17" s="4">
        <v>406</v>
      </c>
      <c r="N17" s="4" t="s">
        <v>61</v>
      </c>
      <c r="O17" s="4" t="s">
        <v>31</v>
      </c>
      <c r="P17" s="4" t="s">
        <v>32</v>
      </c>
      <c r="Q17" s="4">
        <v>0</v>
      </c>
      <c r="R17" s="6">
        <v>44584</v>
      </c>
      <c r="S17" s="5">
        <v>44600</v>
      </c>
      <c r="T17" s="4" t="s">
        <v>33</v>
      </c>
      <c r="U17" s="4">
        <v>406</v>
      </c>
      <c r="V17" s="4">
        <v>0</v>
      </c>
      <c r="W17" s="4">
        <v>0</v>
      </c>
      <c r="X17" s="4">
        <v>2407270</v>
      </c>
      <c r="Y17" s="4" t="s">
        <v>52</v>
      </c>
    </row>
    <row r="18" s="4" customFormat="1" spans="1:25">
      <c r="A18" s="4">
        <v>17221491250</v>
      </c>
      <c r="B18" s="4" t="s">
        <v>25</v>
      </c>
      <c r="C18" s="4" t="s">
        <v>26</v>
      </c>
      <c r="D18" s="4" t="s">
        <v>62</v>
      </c>
      <c r="E18" s="4" t="s">
        <v>63</v>
      </c>
      <c r="F18" s="5">
        <v>44584</v>
      </c>
      <c r="G18" s="5">
        <v>44585</v>
      </c>
      <c r="H18" s="4">
        <v>1</v>
      </c>
      <c r="I18" s="4">
        <v>1</v>
      </c>
      <c r="J18" s="4">
        <v>1</v>
      </c>
      <c r="K18" s="4" t="s">
        <v>29</v>
      </c>
      <c r="L18" s="4">
        <v>204</v>
      </c>
      <c r="M18" s="4">
        <v>204</v>
      </c>
      <c r="N18" s="4" t="s">
        <v>64</v>
      </c>
      <c r="O18" s="4" t="s">
        <v>31</v>
      </c>
      <c r="P18" s="4" t="s">
        <v>32</v>
      </c>
      <c r="Q18" s="4">
        <v>0</v>
      </c>
      <c r="R18" s="6">
        <v>44584</v>
      </c>
      <c r="S18" s="5">
        <v>44600</v>
      </c>
      <c r="T18" s="4" t="s">
        <v>33</v>
      </c>
      <c r="U18" s="4">
        <v>204</v>
      </c>
      <c r="V18" s="4">
        <v>0</v>
      </c>
      <c r="W18" s="4">
        <v>0</v>
      </c>
      <c r="X18" s="4">
        <v>2407449</v>
      </c>
      <c r="Y18" s="4">
        <v>595204</v>
      </c>
    </row>
    <row r="19" s="4" customFormat="1" spans="1:25">
      <c r="A19" s="4">
        <v>17224430409</v>
      </c>
      <c r="B19" s="4" t="s">
        <v>25</v>
      </c>
      <c r="C19" s="4" t="s">
        <v>26</v>
      </c>
      <c r="D19" s="4" t="s">
        <v>65</v>
      </c>
      <c r="E19" s="4" t="s">
        <v>66</v>
      </c>
      <c r="F19" s="5">
        <v>44584</v>
      </c>
      <c r="G19" s="5">
        <v>44585</v>
      </c>
      <c r="H19" s="4">
        <v>1</v>
      </c>
      <c r="I19" s="4">
        <v>1</v>
      </c>
      <c r="J19" s="4">
        <v>1</v>
      </c>
      <c r="K19" s="4" t="s">
        <v>29</v>
      </c>
      <c r="L19" s="4">
        <v>140.55</v>
      </c>
      <c r="M19" s="4">
        <v>140.55</v>
      </c>
      <c r="N19" s="4" t="s">
        <v>67</v>
      </c>
      <c r="O19" s="4" t="s">
        <v>31</v>
      </c>
      <c r="P19" s="4" t="s">
        <v>32</v>
      </c>
      <c r="Q19" s="4">
        <v>0</v>
      </c>
      <c r="R19" s="6">
        <v>44584</v>
      </c>
      <c r="S19" s="5">
        <v>44600</v>
      </c>
      <c r="T19" s="4" t="s">
        <v>33</v>
      </c>
      <c r="U19" s="4">
        <v>140.55</v>
      </c>
      <c r="V19" s="4">
        <v>0</v>
      </c>
      <c r="W19" s="4">
        <v>0</v>
      </c>
      <c r="X19" s="4">
        <v>2407509</v>
      </c>
      <c r="Y19" s="4">
        <v>104210160104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7"/>
  <sheetViews>
    <sheetView tabSelected="1" workbookViewId="0">
      <selection activeCell="K22" sqref="K22"/>
    </sheetView>
  </sheetViews>
  <sheetFormatPr defaultColWidth="9" defaultRowHeight="13.5"/>
  <cols>
    <col min="1" max="1" width="11.5" style="4" customWidth="1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68</v>
      </c>
    </row>
    <row r="2" s="4" customFormat="1" spans="1:9">
      <c r="A2" s="4">
        <v>17153797213</v>
      </c>
      <c r="B2" s="5">
        <v>44583</v>
      </c>
      <c r="C2" s="5">
        <v>44585</v>
      </c>
      <c r="D2" s="4">
        <v>1383.12</v>
      </c>
      <c r="E2" s="4" t="str">
        <f>VLOOKUP(A2,HOP!A:L,12,0)</f>
        <v>1383.12</v>
      </c>
      <c r="F2" s="4" t="str">
        <f>VLOOKUP(A2,HOP!A:C,3,0)</f>
        <v>2382591</v>
      </c>
      <c r="G2" s="4">
        <f>D2-E2</f>
        <v>0</v>
      </c>
      <c r="H2" s="4" t="str">
        <f>$H$1&amp;F2</f>
        <v>，2382591</v>
      </c>
      <c r="I2" s="4" t="str">
        <f>VLOOKUP(A2,HOP!A:T,20,0)</f>
        <v>直采</v>
      </c>
    </row>
    <row r="3" s="4" customFormat="1" spans="1:9">
      <c r="A3" s="4">
        <v>17186910623</v>
      </c>
      <c r="B3" s="5">
        <v>44581</v>
      </c>
      <c r="C3" s="5">
        <v>44585</v>
      </c>
      <c r="D3" s="4">
        <v>1172.61</v>
      </c>
      <c r="E3" s="4" t="str">
        <f>VLOOKUP(A3,HOP!A:L,12,0)</f>
        <v>1172.61</v>
      </c>
      <c r="F3" s="4" t="str">
        <f>VLOOKUP(A3,HOP!A:C,3,0)</f>
        <v>2395257</v>
      </c>
      <c r="G3" s="4">
        <f t="shared" ref="G3:G15" si="0">D3-E3</f>
        <v>0</v>
      </c>
      <c r="H3" s="4" t="str">
        <f t="shared" ref="H3:H15" si="1">$H$1&amp;F3</f>
        <v>，2395257</v>
      </c>
      <c r="I3" s="4" t="str">
        <f>VLOOKUP(A3,HOP!A:T,20,0)</f>
        <v>直连</v>
      </c>
    </row>
    <row r="4" s="4" customFormat="1" hidden="1" spans="1:9">
      <c r="A4" s="4">
        <v>17194528648</v>
      </c>
      <c r="B4" s="5">
        <v>44584</v>
      </c>
      <c r="C4" s="5">
        <v>44585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VLOOKUP(A4,HOP!A:T,20,0)</f>
        <v>#N/A</v>
      </c>
    </row>
    <row r="5" s="4" customFormat="1" spans="1:9">
      <c r="A5" s="4">
        <v>17200276903</v>
      </c>
      <c r="B5" s="5">
        <v>44584</v>
      </c>
      <c r="C5" s="5">
        <v>44585</v>
      </c>
      <c r="D5" s="4">
        <v>405</v>
      </c>
      <c r="E5" s="4" t="str">
        <f>VLOOKUP(A5,HOP!A:L,12,0)</f>
        <v>405.00</v>
      </c>
      <c r="F5" s="4" t="str">
        <f>VLOOKUP(A5,HOP!A:C,3,0)</f>
        <v>2400523</v>
      </c>
      <c r="G5" s="4">
        <f t="shared" si="0"/>
        <v>0</v>
      </c>
      <c r="H5" s="4" t="str">
        <f t="shared" si="1"/>
        <v>，2400523</v>
      </c>
      <c r="I5" s="4" t="str">
        <f>VLOOKUP(A5,HOP!A:T,20,0)</f>
        <v>直采</v>
      </c>
    </row>
    <row r="6" s="4" customFormat="1" spans="1:9">
      <c r="A6" s="4">
        <v>17205710777</v>
      </c>
      <c r="B6" s="5">
        <v>44584</v>
      </c>
      <c r="C6" s="5">
        <v>44585</v>
      </c>
      <c r="D6" s="4">
        <v>467.63</v>
      </c>
      <c r="E6" s="4" t="str">
        <f>VLOOKUP(A6,HOP!A:L,12,0)</f>
        <v>467.63</v>
      </c>
      <c r="F6" s="4" t="str">
        <f>VLOOKUP(A6,HOP!A:C,3,0)</f>
        <v>2402924</v>
      </c>
      <c r="G6" s="4">
        <f t="shared" si="0"/>
        <v>0</v>
      </c>
      <c r="H6" s="4" t="str">
        <f t="shared" si="1"/>
        <v>，2402924</v>
      </c>
      <c r="I6" s="4" t="str">
        <f>VLOOKUP(A6,HOP!A:T,20,0)</f>
        <v>直连</v>
      </c>
    </row>
    <row r="7" s="4" customFormat="1" hidden="1" spans="1:9">
      <c r="A7" s="4">
        <v>17212005261</v>
      </c>
      <c r="B7" s="5">
        <v>44582</v>
      </c>
      <c r="C7" s="5">
        <v>44585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VLOOKUP(A7,HOP!A:T,20,0)</f>
        <v>#N/A</v>
      </c>
    </row>
    <row r="8" s="4" customFormat="1" spans="1:9">
      <c r="A8" s="4">
        <v>17218598927</v>
      </c>
      <c r="B8" s="5">
        <v>44584</v>
      </c>
      <c r="C8" s="5">
        <v>44585</v>
      </c>
      <c r="D8" s="4">
        <v>479</v>
      </c>
      <c r="E8" s="4" t="str">
        <f>VLOOKUP(A8,HOP!A:L,12,0)</f>
        <v>479.00</v>
      </c>
      <c r="F8" s="4" t="str">
        <f>VLOOKUP(A8,HOP!A:C,3,0)</f>
        <v>2406665</v>
      </c>
      <c r="G8" s="4">
        <f t="shared" si="0"/>
        <v>0</v>
      </c>
      <c r="H8" s="4" t="str">
        <f t="shared" si="1"/>
        <v>，2406665</v>
      </c>
      <c r="I8" s="4" t="str">
        <f>VLOOKUP(A8,HOP!A:T,20,0)</f>
        <v>直采</v>
      </c>
    </row>
    <row r="9" s="4" customFormat="1" spans="1:9">
      <c r="A9" s="4">
        <v>17219952019</v>
      </c>
      <c r="B9" s="5">
        <v>44584</v>
      </c>
      <c r="C9" s="5">
        <v>44585</v>
      </c>
      <c r="D9" s="4">
        <v>200.75</v>
      </c>
      <c r="E9" s="4" t="str">
        <f>VLOOKUP(A9,HOP!A:L,12,0)</f>
        <v>200.75</v>
      </c>
      <c r="F9" s="4" t="str">
        <f>VLOOKUP(A9,HOP!A:C,3,0)</f>
        <v>2407050</v>
      </c>
      <c r="G9" s="4">
        <f t="shared" si="0"/>
        <v>0</v>
      </c>
      <c r="H9" s="4" t="str">
        <f t="shared" si="1"/>
        <v>，2407050</v>
      </c>
      <c r="I9" s="4" t="str">
        <f>VLOOKUP(A9,HOP!A:T,20,0)</f>
        <v>直连</v>
      </c>
    </row>
    <row r="10" s="4" customFormat="1" spans="1:9">
      <c r="A10" s="4">
        <v>17220190527</v>
      </c>
      <c r="B10" s="5">
        <v>44584</v>
      </c>
      <c r="C10" s="5">
        <v>44585</v>
      </c>
      <c r="D10" s="4">
        <v>467.63</v>
      </c>
      <c r="E10" s="4" t="str">
        <f>VLOOKUP(A10,HOP!A:L,12,0)</f>
        <v>467.63</v>
      </c>
      <c r="F10" s="4" t="str">
        <f>VLOOKUP(A10,HOP!A:C,3,0)</f>
        <v>2407118</v>
      </c>
      <c r="G10" s="4">
        <f t="shared" si="0"/>
        <v>0</v>
      </c>
      <c r="H10" s="4" t="str">
        <f t="shared" si="1"/>
        <v>，2407118</v>
      </c>
      <c r="I10" s="4" t="str">
        <f>VLOOKUP(A10,HOP!A:T,20,0)</f>
        <v>直连</v>
      </c>
    </row>
    <row r="11" s="4" customFormat="1" hidden="1" spans="1:9">
      <c r="A11" s="4">
        <v>17220194190</v>
      </c>
      <c r="B11" s="5">
        <v>44584</v>
      </c>
      <c r="C11" s="5">
        <v>44585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VLOOKUP(A11,HOP!A:T,20,0)</f>
        <v>#N/A</v>
      </c>
    </row>
    <row r="12" s="4" customFormat="1" hidden="1" spans="1:9">
      <c r="A12" s="4">
        <v>17220396004</v>
      </c>
      <c r="B12" s="5">
        <v>44584</v>
      </c>
      <c r="C12" s="5">
        <v>44585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VLOOKUP(A12,HOP!A:T,20,0)</f>
        <v>#N/A</v>
      </c>
    </row>
    <row r="13" s="4" customFormat="1" spans="1:9">
      <c r="A13" s="4">
        <v>17220728963</v>
      </c>
      <c r="B13" s="5">
        <v>44584</v>
      </c>
      <c r="C13" s="5">
        <v>44585</v>
      </c>
      <c r="D13" s="4">
        <v>406</v>
      </c>
      <c r="E13" s="4" t="str">
        <f>VLOOKUP(A13,HOP!A:L,12,0)</f>
        <v>406.00</v>
      </c>
      <c r="F13" s="4" t="str">
        <f>VLOOKUP(A13,HOP!A:C,3,0)</f>
        <v>2407270</v>
      </c>
      <c r="G13" s="4">
        <f t="shared" si="0"/>
        <v>0</v>
      </c>
      <c r="H13" s="4" t="str">
        <f t="shared" si="1"/>
        <v>，2407270</v>
      </c>
      <c r="I13" s="4" t="str">
        <f>VLOOKUP(A13,HOP!A:T,20,0)</f>
        <v>直采</v>
      </c>
    </row>
    <row r="14" s="4" customFormat="1" spans="1:9">
      <c r="A14" s="4">
        <v>17221491250</v>
      </c>
      <c r="B14" s="5">
        <v>44584</v>
      </c>
      <c r="C14" s="5">
        <v>44585</v>
      </c>
      <c r="D14" s="4">
        <v>204</v>
      </c>
      <c r="E14" s="4" t="str">
        <f>VLOOKUP(A14,HOP!A:L,12,0)</f>
        <v>204.00</v>
      </c>
      <c r="F14" s="4" t="str">
        <f>VLOOKUP(A14,HOP!A:C,3,0)</f>
        <v>2407449</v>
      </c>
      <c r="G14" s="4">
        <f t="shared" si="0"/>
        <v>0</v>
      </c>
      <c r="H14" s="4" t="str">
        <f t="shared" si="1"/>
        <v>，2407449</v>
      </c>
      <c r="I14" s="4" t="str">
        <f>VLOOKUP(A14,HOP!A:T,20,0)</f>
        <v>直采</v>
      </c>
    </row>
    <row r="15" s="4" customFormat="1" spans="1:9">
      <c r="A15" s="4">
        <v>17224430409</v>
      </c>
      <c r="B15" s="5">
        <v>44584</v>
      </c>
      <c r="C15" s="5">
        <v>44585</v>
      </c>
      <c r="D15" s="4">
        <v>140.55</v>
      </c>
      <c r="E15" s="4" t="str">
        <f>VLOOKUP(A15,HOP!A:L,12,0)</f>
        <v>140.55</v>
      </c>
      <c r="F15" s="4" t="str">
        <f>VLOOKUP(A15,HOP!A:C,3,0)</f>
        <v>2407509</v>
      </c>
      <c r="G15" s="4">
        <f t="shared" si="0"/>
        <v>0</v>
      </c>
      <c r="H15" s="4" t="str">
        <f t="shared" si="1"/>
        <v>，2407509</v>
      </c>
      <c r="I15" s="4" t="str">
        <f>VLOOKUP(A15,HOP!A:T,20,0)</f>
        <v>直连</v>
      </c>
    </row>
    <row r="17" spans="4:4">
      <c r="D17" s="4">
        <f>SUM(D2:D16)</f>
        <v>5326.29</v>
      </c>
    </row>
    <row r="24" spans="1:6">
      <c r="A24" s="4" t="s">
        <v>69</v>
      </c>
      <c r="E24" s="4">
        <v>2877.12</v>
      </c>
      <c r="F24" s="4">
        <v>3524.65</v>
      </c>
    </row>
    <row r="25" spans="1:6">
      <c r="A25" s="4" t="s">
        <v>70</v>
      </c>
      <c r="E25" s="4">
        <v>2449.17</v>
      </c>
      <c r="F25" s="4">
        <v>3000.38</v>
      </c>
    </row>
    <row r="26" spans="1:6">
      <c r="A26" s="4" t="s">
        <v>71</v>
      </c>
      <c r="E26" s="4">
        <f>SUBTOTAL(9,E24:E25)</f>
        <v>5326.29</v>
      </c>
      <c r="F26" s="4">
        <f>SUBTOTAL(9,F24:F25)</f>
        <v>6525.03</v>
      </c>
    </row>
    <row r="27" spans="1:1">
      <c r="A27" s="4" t="s">
        <v>72</v>
      </c>
    </row>
  </sheetData>
  <autoFilter ref="A1:XFD17">
    <filterColumn colId="3">
      <filters blank="1">
        <filter val="1172.61"/>
        <filter val="1383.12"/>
        <filter val="467.63"/>
        <filter val="204"/>
        <filter val="405"/>
        <filter val="140.55"/>
        <filter val="200.75"/>
        <filter val="406"/>
        <filter val="479"/>
        <filter val="5326.2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73</v>
      </c>
      <c r="B1" s="2" t="s">
        <v>74</v>
      </c>
      <c r="C1" s="2" t="s">
        <v>75</v>
      </c>
      <c r="D1" s="2" t="s">
        <v>76</v>
      </c>
      <c r="E1" s="2" t="s">
        <v>13</v>
      </c>
      <c r="F1" s="2" t="s">
        <v>5</v>
      </c>
      <c r="G1" s="2" t="s">
        <v>6</v>
      </c>
      <c r="H1" s="2" t="s">
        <v>77</v>
      </c>
      <c r="I1" s="2" t="s">
        <v>78</v>
      </c>
      <c r="J1" s="2" t="s">
        <v>79</v>
      </c>
      <c r="K1" s="2" t="s">
        <v>80</v>
      </c>
      <c r="L1" s="2" t="s">
        <v>81</v>
      </c>
      <c r="M1" s="2" t="s">
        <v>82</v>
      </c>
      <c r="N1" s="2" t="s">
        <v>83</v>
      </c>
      <c r="O1" s="2" t="s">
        <v>84</v>
      </c>
      <c r="P1" s="2" t="s">
        <v>85</v>
      </c>
      <c r="Q1" s="2" t="s">
        <v>86</v>
      </c>
      <c r="R1" s="2" t="s">
        <v>87</v>
      </c>
      <c r="S1" s="2" t="s">
        <v>88</v>
      </c>
      <c r="T1" s="2" t="s">
        <v>89</v>
      </c>
    </row>
    <row r="2" s="1" customFormat="1" spans="1:20">
      <c r="A2" s="3">
        <v>17224430409</v>
      </c>
      <c r="B2" s="1" t="s">
        <v>90</v>
      </c>
      <c r="C2" s="1" t="s">
        <v>91</v>
      </c>
      <c r="D2" s="1" t="s">
        <v>92</v>
      </c>
      <c r="E2" s="1" t="s">
        <v>67</v>
      </c>
      <c r="F2" s="1" t="s">
        <v>90</v>
      </c>
      <c r="G2" s="1" t="s">
        <v>93</v>
      </c>
      <c r="H2" s="1" t="s">
        <v>94</v>
      </c>
      <c r="I2" s="1" t="s">
        <v>95</v>
      </c>
      <c r="J2" s="1" t="s">
        <v>96</v>
      </c>
      <c r="K2" s="1" t="s">
        <v>95</v>
      </c>
      <c r="L2" s="1" t="s">
        <v>95</v>
      </c>
      <c r="M2" s="1" t="s">
        <v>97</v>
      </c>
      <c r="N2" s="1" t="s">
        <v>97</v>
      </c>
      <c r="O2" s="1" t="s">
        <v>98</v>
      </c>
      <c r="P2" s="1" t="s">
        <v>99</v>
      </c>
      <c r="Q2" s="1" t="s">
        <v>100</v>
      </c>
      <c r="R2" s="1" t="s">
        <v>101</v>
      </c>
      <c r="S2" s="1" t="s">
        <v>102</v>
      </c>
      <c r="T2" s="1" t="s">
        <v>103</v>
      </c>
    </row>
    <row r="3" s="1" customFormat="1" spans="1:20">
      <c r="A3" s="3">
        <v>17221491250</v>
      </c>
      <c r="B3" s="1" t="s">
        <v>90</v>
      </c>
      <c r="C3" s="1" t="s">
        <v>104</v>
      </c>
      <c r="D3" s="1" t="s">
        <v>105</v>
      </c>
      <c r="E3" s="1" t="s">
        <v>64</v>
      </c>
      <c r="F3" s="1" t="s">
        <v>90</v>
      </c>
      <c r="G3" s="1" t="s">
        <v>93</v>
      </c>
      <c r="H3" s="1" t="s">
        <v>94</v>
      </c>
      <c r="I3" s="1" t="s">
        <v>106</v>
      </c>
      <c r="J3" s="1" t="s">
        <v>96</v>
      </c>
      <c r="K3" s="1" t="s">
        <v>106</v>
      </c>
      <c r="L3" s="1" t="s">
        <v>106</v>
      </c>
      <c r="M3" s="1" t="s">
        <v>97</v>
      </c>
      <c r="N3" s="1" t="s">
        <v>97</v>
      </c>
      <c r="O3" s="1" t="s">
        <v>98</v>
      </c>
      <c r="P3" s="1" t="s">
        <v>99</v>
      </c>
      <c r="Q3" s="1" t="s">
        <v>107</v>
      </c>
      <c r="R3" s="1" t="s">
        <v>101</v>
      </c>
      <c r="S3" s="1" t="s">
        <v>102</v>
      </c>
      <c r="T3" s="1" t="s">
        <v>108</v>
      </c>
    </row>
    <row r="4" s="1" customFormat="1" spans="1:20">
      <c r="A4" s="3">
        <v>17220728963</v>
      </c>
      <c r="B4" s="1" t="s">
        <v>90</v>
      </c>
      <c r="C4" s="1" t="s">
        <v>109</v>
      </c>
      <c r="D4" s="1" t="s">
        <v>110</v>
      </c>
      <c r="E4" s="1" t="s">
        <v>61</v>
      </c>
      <c r="F4" s="1" t="s">
        <v>90</v>
      </c>
      <c r="G4" s="1" t="s">
        <v>93</v>
      </c>
      <c r="H4" s="1" t="s">
        <v>94</v>
      </c>
      <c r="I4" s="1" t="s">
        <v>111</v>
      </c>
      <c r="J4" s="1" t="s">
        <v>96</v>
      </c>
      <c r="K4" s="1" t="s">
        <v>111</v>
      </c>
      <c r="L4" s="1" t="s">
        <v>111</v>
      </c>
      <c r="M4" s="1" t="s">
        <v>97</v>
      </c>
      <c r="N4" s="1" t="s">
        <v>97</v>
      </c>
      <c r="O4" s="1" t="s">
        <v>98</v>
      </c>
      <c r="P4" s="1" t="s">
        <v>99</v>
      </c>
      <c r="Q4" s="1" t="s">
        <v>112</v>
      </c>
      <c r="R4" s="1" t="s">
        <v>101</v>
      </c>
      <c r="S4" s="1" t="s">
        <v>102</v>
      </c>
      <c r="T4" s="1" t="s">
        <v>108</v>
      </c>
    </row>
    <row r="5" s="1" customFormat="1" spans="1:20">
      <c r="A5" s="3">
        <v>17220190527</v>
      </c>
      <c r="B5" s="1" t="s">
        <v>90</v>
      </c>
      <c r="C5" s="1" t="s">
        <v>113</v>
      </c>
      <c r="D5" s="1" t="s">
        <v>114</v>
      </c>
      <c r="E5" s="1" t="s">
        <v>115</v>
      </c>
      <c r="F5" s="1" t="s">
        <v>90</v>
      </c>
      <c r="G5" s="1" t="s">
        <v>93</v>
      </c>
      <c r="H5" s="1" t="s">
        <v>94</v>
      </c>
      <c r="I5" s="1" t="s">
        <v>116</v>
      </c>
      <c r="J5" s="1" t="s">
        <v>96</v>
      </c>
      <c r="K5" s="1" t="s">
        <v>116</v>
      </c>
      <c r="L5" s="1" t="s">
        <v>116</v>
      </c>
      <c r="M5" s="1" t="s">
        <v>97</v>
      </c>
      <c r="N5" s="1" t="s">
        <v>97</v>
      </c>
      <c r="O5" s="1" t="s">
        <v>98</v>
      </c>
      <c r="P5" s="1" t="s">
        <v>99</v>
      </c>
      <c r="Q5" s="1" t="s">
        <v>117</v>
      </c>
      <c r="R5" s="1" t="s">
        <v>101</v>
      </c>
      <c r="S5" s="1" t="s">
        <v>102</v>
      </c>
      <c r="T5" s="1" t="s">
        <v>103</v>
      </c>
    </row>
    <row r="6" s="1" customFormat="1" spans="1:20">
      <c r="A6" s="3">
        <v>17219952019</v>
      </c>
      <c r="B6" s="1" t="s">
        <v>90</v>
      </c>
      <c r="C6" s="1" t="s">
        <v>118</v>
      </c>
      <c r="D6" s="1" t="s">
        <v>119</v>
      </c>
      <c r="E6" s="1" t="s">
        <v>55</v>
      </c>
      <c r="F6" s="1" t="s">
        <v>90</v>
      </c>
      <c r="G6" s="1" t="s">
        <v>93</v>
      </c>
      <c r="H6" s="1" t="s">
        <v>94</v>
      </c>
      <c r="I6" s="1" t="s">
        <v>120</v>
      </c>
      <c r="J6" s="1" t="s">
        <v>96</v>
      </c>
      <c r="K6" s="1" t="s">
        <v>120</v>
      </c>
      <c r="L6" s="1" t="s">
        <v>120</v>
      </c>
      <c r="M6" s="1" t="s">
        <v>97</v>
      </c>
      <c r="N6" s="1" t="s">
        <v>97</v>
      </c>
      <c r="O6" s="1" t="s">
        <v>98</v>
      </c>
      <c r="P6" s="1" t="s">
        <v>99</v>
      </c>
      <c r="Q6" s="1" t="s">
        <v>121</v>
      </c>
      <c r="R6" s="1" t="s">
        <v>101</v>
      </c>
      <c r="S6" s="1" t="s">
        <v>102</v>
      </c>
      <c r="T6" s="1" t="s">
        <v>103</v>
      </c>
    </row>
    <row r="7" s="1" customFormat="1" spans="1:20">
      <c r="A7" s="3">
        <v>17218598927</v>
      </c>
      <c r="B7" s="1" t="s">
        <v>122</v>
      </c>
      <c r="C7" s="1" t="s">
        <v>123</v>
      </c>
      <c r="D7" s="1" t="s">
        <v>110</v>
      </c>
      <c r="E7" s="1" t="s">
        <v>51</v>
      </c>
      <c r="F7" s="1" t="s">
        <v>90</v>
      </c>
      <c r="G7" s="1" t="s">
        <v>93</v>
      </c>
      <c r="H7" s="1" t="s">
        <v>94</v>
      </c>
      <c r="I7" s="1" t="s">
        <v>124</v>
      </c>
      <c r="J7" s="1" t="s">
        <v>96</v>
      </c>
      <c r="K7" s="1" t="s">
        <v>124</v>
      </c>
      <c r="L7" s="1" t="s">
        <v>124</v>
      </c>
      <c r="M7" s="1" t="s">
        <v>97</v>
      </c>
      <c r="N7" s="1" t="s">
        <v>97</v>
      </c>
      <c r="O7" s="1" t="s">
        <v>98</v>
      </c>
      <c r="P7" s="1" t="s">
        <v>99</v>
      </c>
      <c r="Q7" s="1" t="s">
        <v>125</v>
      </c>
      <c r="R7" s="1" t="s">
        <v>101</v>
      </c>
      <c r="S7" s="1" t="s">
        <v>102</v>
      </c>
      <c r="T7" s="1" t="s">
        <v>108</v>
      </c>
    </row>
    <row r="8" s="1" customFormat="1" spans="1:20">
      <c r="A8" s="3">
        <v>17205710777</v>
      </c>
      <c r="B8" s="1" t="s">
        <v>126</v>
      </c>
      <c r="C8" s="1" t="s">
        <v>127</v>
      </c>
      <c r="D8" s="1" t="s">
        <v>114</v>
      </c>
      <c r="E8" s="1" t="s">
        <v>128</v>
      </c>
      <c r="F8" s="1" t="s">
        <v>90</v>
      </c>
      <c r="G8" s="1" t="s">
        <v>93</v>
      </c>
      <c r="H8" s="1" t="s">
        <v>94</v>
      </c>
      <c r="I8" s="1" t="s">
        <v>116</v>
      </c>
      <c r="J8" s="1" t="s">
        <v>96</v>
      </c>
      <c r="K8" s="1" t="s">
        <v>116</v>
      </c>
      <c r="L8" s="1" t="s">
        <v>116</v>
      </c>
      <c r="M8" s="1" t="s">
        <v>97</v>
      </c>
      <c r="N8" s="1" t="s">
        <v>97</v>
      </c>
      <c r="O8" s="1" t="s">
        <v>98</v>
      </c>
      <c r="P8" s="1" t="s">
        <v>99</v>
      </c>
      <c r="Q8" s="1" t="s">
        <v>129</v>
      </c>
      <c r="R8" s="1" t="s">
        <v>101</v>
      </c>
      <c r="S8" s="1" t="s">
        <v>102</v>
      </c>
      <c r="T8" s="1" t="s">
        <v>103</v>
      </c>
    </row>
    <row r="9" s="1" customFormat="1" spans="1:20">
      <c r="A9" s="3">
        <v>17200276903</v>
      </c>
      <c r="B9" s="1" t="s">
        <v>130</v>
      </c>
      <c r="C9" s="1" t="s">
        <v>131</v>
      </c>
      <c r="D9" s="1" t="s">
        <v>110</v>
      </c>
      <c r="E9" s="1" t="s">
        <v>43</v>
      </c>
      <c r="F9" s="1" t="s">
        <v>90</v>
      </c>
      <c r="G9" s="1" t="s">
        <v>93</v>
      </c>
      <c r="H9" s="1" t="s">
        <v>94</v>
      </c>
      <c r="I9" s="1" t="s">
        <v>132</v>
      </c>
      <c r="J9" s="1" t="s">
        <v>96</v>
      </c>
      <c r="K9" s="1" t="s">
        <v>132</v>
      </c>
      <c r="L9" s="1" t="s">
        <v>132</v>
      </c>
      <c r="M9" s="1" t="s">
        <v>97</v>
      </c>
      <c r="N9" s="1" t="s">
        <v>97</v>
      </c>
      <c r="O9" s="1" t="s">
        <v>98</v>
      </c>
      <c r="P9" s="1" t="s">
        <v>99</v>
      </c>
      <c r="Q9" s="1" t="s">
        <v>133</v>
      </c>
      <c r="R9" s="1" t="s">
        <v>101</v>
      </c>
      <c r="S9" s="1" t="s">
        <v>102</v>
      </c>
      <c r="T9" s="1" t="s">
        <v>108</v>
      </c>
    </row>
    <row r="10" s="1" customFormat="1" spans="1:20">
      <c r="A10" s="3">
        <v>17186910623</v>
      </c>
      <c r="B10" s="1" t="s">
        <v>134</v>
      </c>
      <c r="C10" s="1" t="s">
        <v>135</v>
      </c>
      <c r="D10" s="1" t="s">
        <v>136</v>
      </c>
      <c r="E10" s="1" t="s">
        <v>137</v>
      </c>
      <c r="F10" s="1" t="s">
        <v>126</v>
      </c>
      <c r="G10" s="1" t="s">
        <v>93</v>
      </c>
      <c r="H10" s="1" t="s">
        <v>94</v>
      </c>
      <c r="I10" s="1" t="s">
        <v>138</v>
      </c>
      <c r="J10" s="1" t="s">
        <v>96</v>
      </c>
      <c r="K10" s="1" t="s">
        <v>138</v>
      </c>
      <c r="L10" s="1" t="s">
        <v>138</v>
      </c>
      <c r="M10" s="1" t="s">
        <v>97</v>
      </c>
      <c r="N10" s="1" t="s">
        <v>97</v>
      </c>
      <c r="O10" s="1" t="s">
        <v>98</v>
      </c>
      <c r="P10" s="1" t="s">
        <v>99</v>
      </c>
      <c r="Q10" s="1" t="s">
        <v>139</v>
      </c>
      <c r="R10" s="1" t="s">
        <v>101</v>
      </c>
      <c r="S10" s="1" t="s">
        <v>102</v>
      </c>
      <c r="T10" s="1" t="s">
        <v>103</v>
      </c>
    </row>
    <row r="11" s="1" customFormat="1" spans="1:20">
      <c r="A11" s="3">
        <v>17153797213</v>
      </c>
      <c r="B11" s="1" t="s">
        <v>140</v>
      </c>
      <c r="C11" s="1" t="s">
        <v>141</v>
      </c>
      <c r="D11" s="1" t="s">
        <v>142</v>
      </c>
      <c r="E11" s="1" t="s">
        <v>30</v>
      </c>
      <c r="F11" s="1" t="s">
        <v>122</v>
      </c>
      <c r="G11" s="1" t="s">
        <v>93</v>
      </c>
      <c r="H11" s="1" t="s">
        <v>94</v>
      </c>
      <c r="I11" s="1" t="s">
        <v>143</v>
      </c>
      <c r="J11" s="1" t="s">
        <v>96</v>
      </c>
      <c r="K11" s="1" t="s">
        <v>143</v>
      </c>
      <c r="L11" s="1" t="s">
        <v>143</v>
      </c>
      <c r="M11" s="1" t="s">
        <v>97</v>
      </c>
      <c r="N11" s="1" t="s">
        <v>97</v>
      </c>
      <c r="O11" s="1" t="s">
        <v>98</v>
      </c>
      <c r="P11" s="1" t="s">
        <v>99</v>
      </c>
      <c r="Q11" s="1" t="s">
        <v>144</v>
      </c>
      <c r="R11" s="1" t="s">
        <v>101</v>
      </c>
      <c r="S11" s="1" t="s">
        <v>102</v>
      </c>
      <c r="T11" s="1" t="s">
        <v>108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2022-02-08T01:08:04Z</dcterms:created>
  <dcterms:modified xsi:type="dcterms:W3CDTF">2022-02-08T01:16:08Z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EBEB5B27C7D1459DBE01D735032361C7</vt:lpwstr>
  </property>
  <property fmtid="{D5CDD505-2E9C-101B-9397-08002B2CF9AE}" pid="3" name="KSOProductBuildVer">
    <vt:lpwstr>2052-11.1.0.11294</vt:lpwstr>
  </property>
</Properties>
</file>