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<sst xmlns="http://schemas.openxmlformats.org/spreadsheetml/2006/main" count="309" uniqueCount="127">
  <si>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</si>
  <si>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</si>
  <si>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</si>
  <si>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</si>
  <si>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</si>
  <si>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</si>
  <si>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</si>
  <si>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</si>
  <si>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</si>
  <si>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</si>
  <si>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</si>
  <si>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</si>
  <si>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</si>
  <si>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</si>
  <si>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</si>
  <si>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</si>
  <si>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</si>
  <si>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</si>
  <si>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</si>
  <si>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</si>
  <si>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</si>
  <si>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</si>
  <si>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</si>
  <si>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</si>
  <si>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</si>
  <si>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</si>
  <si>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</si>
  <si>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[上海]汉庭酒店(上海制造局路店)(76255809)</t>
  </si>
  <si>
    <t>大床房&lt;2人入住&gt;</t>
  </si>
  <si>
    <t>CNY</t>
  </si>
  <si>
    <t>沈燕平</t>
  </si>
  <si>
    <t>CA13744220208CNY</t>
  </si>
  <si>
    <t>未提现</t>
  </si>
  <si>
    <t>携程开票</t>
  </si>
  <si>
    <t>R2000232075413831001</t>
  </si>
  <si>
    <t>[成都]汉庭酒店(成都双流机场店)(68605943)</t>
  </si>
  <si>
    <t>高级双床房&lt;2人入住&gt;</t>
  </si>
  <si>
    <t>蒋粤蓉</t>
  </si>
  <si>
    <t>R6102071075414133001</t>
  </si>
  <si>
    <t>[张家港]格林豪泰(张家港塘市镇扬子路店)(68605327)</t>
  </si>
  <si>
    <t>1.8米大床房&lt;2人入住&gt;</t>
  </si>
  <si>
    <t>杨立辉</t>
  </si>
  <si>
    <t>(GRT)74585969</t>
  </si>
  <si>
    <t>[昭通]7天酒店(昭通发达广场店)(80248254)</t>
  </si>
  <si>
    <t>自主双床房&lt;2人入住&gt;&lt;钻石会员&gt;&lt;交叉用户机票，高铁，汽车，船票，用车&gt;</t>
  </si>
  <si>
    <t>谭长江</t>
  </si>
  <si>
    <t>[哈尔滨]全季酒店(哈尔滨文昌街林业大学店)(80244373)</t>
  </si>
  <si>
    <t>高级大床房A&lt;2人入住&gt;</t>
  </si>
  <si>
    <t>李阳晨</t>
  </si>
  <si>
    <t>R1500402075666067001</t>
  </si>
  <si>
    <t>[淄博]尚客优精选酒店(淄博张店区金晶大道万象汇店)(76551037)</t>
  </si>
  <si>
    <t>特惠大床房(无窗)&lt;2人入住&gt;</t>
  </si>
  <si>
    <t>曹至</t>
  </si>
  <si>
    <t>[武汉]城市便捷酒店(武汉徐东店)(68345922)</t>
  </si>
  <si>
    <t>标准大床房&lt;2人入住&gt;</t>
  </si>
  <si>
    <t>修东亮</t>
  </si>
  <si>
    <t>[南充]喆啡酒店(南充潆华南路气象公园店)(76478744)</t>
  </si>
  <si>
    <t>醇享生活房&lt;2人入住&gt;&lt;早餐&gt;</t>
  </si>
  <si>
    <t>刘代兵</t>
  </si>
  <si>
    <t>程俊杰</t>
  </si>
  <si>
    <t>，</t>
  </si>
  <si>
    <t xml:space="preserve"> 1745 CNY</t>
  </si>
  <si>
    <t>A220208092120481</t>
  </si>
  <si>
    <t>总计：1745元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</si>
  <si>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</si>
  <si>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</si>
  <si>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</si>
  <si>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</si>
  <si>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</si>
  <si>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</si>
  <si>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</si>
  <si>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</si>
  <si>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</si>
  <si>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</si>
  <si>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</si>
  <si>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</si>
  <si>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</si>
  <si>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</si>
  <si>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</si>
  <si>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</si>
  <si>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</si>
  <si>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2022-01-23</t>
  </si>
  <si>
    <t>2407514</t>
  </si>
  <si>
    <t>城市便捷酒店(武汉徐东店)</t>
  </si>
  <si>
    <t>2022-01-24</t>
  </si>
  <si>
    <t>退房日月结</t>
  </si>
  <si>
    <t>249.00</t>
  </si>
  <si>
    <t>RMB</t>
  </si>
  <si>
    <t>0</t>
  </si>
  <si>
    <t>0.00</t>
  </si>
  <si>
    <t>携程汇登国内直连</t>
  </si>
  <si>
    <t>2022-01-23 22:52:55</t>
  </si>
  <si>
    <t>否</t>
  </si>
  <si>
    <t>广州汇登信息科技有限公司</t>
  </si>
  <si>
    <t>直连</t>
  </si>
  <si>
    <t>2407487</t>
  </si>
  <si>
    <t>喆啡酒店(南充潆华南路气象公园店)</t>
  </si>
  <si>
    <t>192.00</t>
  </si>
  <si>
    <t>2022-01-23 22:04:49</t>
  </si>
  <si>
    <t>2407459</t>
  </si>
  <si>
    <t>271.00</t>
  </si>
  <si>
    <t>2022-01-23 21:12:39</t>
  </si>
  <si>
    <t>2407441</t>
  </si>
  <si>
    <t>尚客优精选酒店(淄博张店区金晶大道万象汇店)</t>
  </si>
  <si>
    <t>101.00</t>
  </si>
  <si>
    <t>2022-01-23 20:36:35</t>
  </si>
  <si>
    <t>2407364</t>
  </si>
  <si>
    <t>全季酒店(哈尔滨文昌街林业大学店)</t>
  </si>
  <si>
    <t>234.00</t>
  </si>
  <si>
    <t>2022-01-23 18:21:10</t>
  </si>
  <si>
    <t>2406979</t>
  </si>
  <si>
    <t>7天酒店(昭通发达广场店)</t>
  </si>
  <si>
    <t>102.00</t>
  </si>
  <si>
    <t>2022-01-23 11:22:24</t>
  </si>
  <si>
    <t>2406866</t>
  </si>
  <si>
    <t>格林豪泰快捷酒店（苏州张家港塘市镇扬子路店）</t>
  </si>
  <si>
    <t>171.00</t>
  </si>
  <si>
    <t>2022-01-23 08:20:27</t>
  </si>
  <si>
    <t>2022-01-20</t>
  </si>
  <si>
    <t>2403243</t>
  </si>
  <si>
    <t>汉庭（成都双流机场店）</t>
  </si>
  <si>
    <t>183.00</t>
  </si>
  <si>
    <t>2022-01-20 20:22:15</t>
  </si>
  <si>
    <t>2403224</t>
  </si>
  <si>
    <t>汉庭酒店(上海制造局路店)</t>
  </si>
  <si>
    <t>242.00</t>
  </si>
  <si>
    <t>2022-01-20 20:17:13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</si>
</sst>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17206128107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44584</v>
      </c>
      <c r="G2" s="5">
        <v>44585</v>
      </c>
      <c r="H2" s="4">
        <v>1</v>
      </c>
      <c r="I2" s="4">
        <v>1</v>
      </c>
      <c r="J2" s="4">
        <v>1</v>
      </c>
      <c r="K2" s="4" t="s">
        <v>29</v>
      </c>
      <c r="L2" s="4">
        <v>242</v>
      </c>
      <c r="M2" s="4">
        <v>242</v>
      </c>
      <c r="N2" s="4" t="s">
        <v>30</v>
      </c>
      <c r="O2" s="4" t="s">
        <v>31</v>
      </c>
      <c r="P2" s="4" t="s">
        <v>32</v>
      </c>
      <c r="Q2" s="4">
        <v>0</v>
      </c>
      <c r="R2" s="6">
        <v>44581</v>
      </c>
      <c r="S2" s="5">
        <v>44600</v>
      </c>
      <c r="T2" s="4" t="s">
        <v>33</v>
      </c>
      <c r="U2" s="4">
        <v>242</v>
      </c>
      <c r="V2" s="4">
        <v>0</v>
      </c>
      <c r="W2" s="4">
        <v>0</v>
      </c>
      <c r="X2" s="4">
        <v>2403224</v>
      </c>
      <c r="Y2" s="4" t="s">
        <v>34</v>
      </c>
    </row>
    <row r="3" s="4" customFormat="1" spans="1:25">
      <c r="A3" s="4">
        <v>17206146625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44584</v>
      </c>
      <c r="G3" s="5">
        <v>44585</v>
      </c>
      <c r="H3" s="4">
        <v>1</v>
      </c>
      <c r="I3" s="4">
        <v>1</v>
      </c>
      <c r="J3" s="4">
        <v>1</v>
      </c>
      <c r="K3" s="4" t="s">
        <v>29</v>
      </c>
      <c r="L3" s="4">
        <v>183</v>
      </c>
      <c r="M3" s="4">
        <v>183</v>
      </c>
      <c r="N3" s="4" t="s">
        <v>37</v>
      </c>
      <c r="O3" s="4" t="s">
        <v>31</v>
      </c>
      <c r="P3" s="4" t="s">
        <v>32</v>
      </c>
      <c r="Q3" s="4">
        <v>0</v>
      </c>
      <c r="R3" s="6">
        <v>44581</v>
      </c>
      <c r="S3" s="5">
        <v>44600</v>
      </c>
      <c r="T3" s="4" t="s">
        <v>33</v>
      </c>
      <c r="U3" s="4">
        <v>183</v>
      </c>
      <c r="V3" s="4">
        <v>0</v>
      </c>
      <c r="W3" s="4">
        <v>0</v>
      </c>
      <c r="X3" s="4"/>
      <c r="Y3" s="4" t="s">
        <v>38</v>
      </c>
    </row>
    <row r="4" s="4" customFormat="1" spans="1:25">
      <c r="A4" s="4">
        <v>17219354487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44584</v>
      </c>
      <c r="G4" s="5">
        <v>44585</v>
      </c>
      <c r="H4" s="4">
        <v>1</v>
      </c>
      <c r="I4" s="4">
        <v>1</v>
      </c>
      <c r="J4" s="4">
        <v>1</v>
      </c>
      <c r="K4" s="4" t="s">
        <v>29</v>
      </c>
      <c r="L4" s="4">
        <v>171</v>
      </c>
      <c r="M4" s="4">
        <v>171</v>
      </c>
      <c r="N4" s="4" t="s">
        <v>41</v>
      </c>
      <c r="O4" s="4" t="s">
        <v>31</v>
      </c>
      <c r="P4" s="4" t="s">
        <v>32</v>
      </c>
      <c r="Q4" s="4">
        <v>0</v>
      </c>
      <c r="R4" s="6">
        <v>44584</v>
      </c>
      <c r="S4" s="5">
        <v>44600</v>
      </c>
      <c r="T4" s="4" t="s">
        <v>33</v>
      </c>
      <c r="U4" s="4">
        <v>171</v>
      </c>
      <c r="V4" s="4">
        <v>0</v>
      </c>
      <c r="W4" s="4">
        <v>0</v>
      </c>
      <c r="X4" s="4"/>
      <c r="Y4" s="4" t="s">
        <v>42</v>
      </c>
    </row>
    <row r="5" s="4" customFormat="1" spans="1:23">
      <c r="A5" s="4">
        <v>17219710200</v>
      </c>
      <c r="B5" s="4" t="s">
        <v>25</v>
      </c>
      <c r="C5" s="4" t="s">
        <v>26</v>
      </c>
      <c r="D5" s="4" t="s">
        <v>43</v>
      </c>
      <c r="E5" s="4" t="s">
        <v>44</v>
      </c>
      <c r="F5" s="5">
        <v>44584</v>
      </c>
      <c r="G5" s="5">
        <v>44585</v>
      </c>
      <c r="H5" s="4">
        <v>1</v>
      </c>
      <c r="I5" s="4">
        <v>1</v>
      </c>
      <c r="J5" s="4">
        <v>1</v>
      </c>
      <c r="K5" s="4" t="s">
        <v>29</v>
      </c>
      <c r="L5" s="4">
        <v>102</v>
      </c>
      <c r="M5" s="4">
        <v>102</v>
      </c>
      <c r="N5" s="4" t="s">
        <v>45</v>
      </c>
      <c r="O5" s="4" t="s">
        <v>31</v>
      </c>
      <c r="P5" s="4" t="s">
        <v>32</v>
      </c>
      <c r="Q5" s="4">
        <v>0</v>
      </c>
      <c r="R5" s="6">
        <v>44584</v>
      </c>
      <c r="S5" s="5">
        <v>44600</v>
      </c>
      <c r="T5" s="4" t="s">
        <v>33</v>
      </c>
      <c r="U5" s="4">
        <v>102</v>
      </c>
      <c r="V5" s="4">
        <v>0</v>
      </c>
      <c r="W5" s="4">
        <v>0</v>
      </c>
    </row>
    <row r="6" s="4" customFormat="1" spans="1:25">
      <c r="A6" s="4">
        <v>17220992912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44584</v>
      </c>
      <c r="G6" s="5">
        <v>44585</v>
      </c>
      <c r="H6" s="4">
        <v>1</v>
      </c>
      <c r="I6" s="4">
        <v>1</v>
      </c>
      <c r="J6" s="4">
        <v>1</v>
      </c>
      <c r="K6" s="4" t="s">
        <v>29</v>
      </c>
      <c r="L6" s="4">
        <v>234</v>
      </c>
      <c r="M6" s="4">
        <v>234</v>
      </c>
      <c r="N6" s="4" t="s">
        <v>48</v>
      </c>
      <c r="O6" s="4" t="s">
        <v>31</v>
      </c>
      <c r="P6" s="4" t="s">
        <v>32</v>
      </c>
      <c r="Q6" s="4">
        <v>0</v>
      </c>
      <c r="R6" s="6">
        <v>44584</v>
      </c>
      <c r="S6" s="5">
        <v>44600</v>
      </c>
      <c r="T6" s="4" t="s">
        <v>33</v>
      </c>
      <c r="U6" s="4">
        <v>234</v>
      </c>
      <c r="V6" s="4">
        <v>0</v>
      </c>
      <c r="W6" s="4">
        <v>0</v>
      </c>
      <c r="X6" s="4"/>
      <c r="Y6" s="4" t="s">
        <v>49</v>
      </c>
    </row>
    <row r="7" s="4" customFormat="1" spans="1:23">
      <c r="A7" s="4">
        <v>17221433869</v>
      </c>
      <c r="B7" s="4" t="s">
        <v>25</v>
      </c>
      <c r="C7" s="4" t="s">
        <v>26</v>
      </c>
      <c r="D7" s="4" t="s">
        <v>50</v>
      </c>
      <c r="E7" s="4" t="s">
        <v>51</v>
      </c>
      <c r="F7" s="5">
        <v>44584</v>
      </c>
      <c r="G7" s="5">
        <v>44585</v>
      </c>
      <c r="H7" s="4">
        <v>1</v>
      </c>
      <c r="I7" s="4">
        <v>1</v>
      </c>
      <c r="J7" s="4">
        <v>1</v>
      </c>
      <c r="K7" s="4" t="s">
        <v>29</v>
      </c>
      <c r="L7" s="4">
        <v>101</v>
      </c>
      <c r="M7" s="4">
        <v>101</v>
      </c>
      <c r="N7" s="4" t="s">
        <v>52</v>
      </c>
      <c r="O7" s="4" t="s">
        <v>31</v>
      </c>
      <c r="P7" s="4" t="s">
        <v>32</v>
      </c>
      <c r="Q7" s="4">
        <v>0</v>
      </c>
      <c r="R7" s="6">
        <v>44584</v>
      </c>
      <c r="S7" s="5">
        <v>44600</v>
      </c>
      <c r="T7" s="4" t="s">
        <v>33</v>
      </c>
      <c r="U7" s="4">
        <v>101</v>
      </c>
      <c r="V7" s="4">
        <v>0</v>
      </c>
      <c r="W7" s="4">
        <v>0</v>
      </c>
    </row>
    <row r="8" s="4" customFormat="1" spans="1:23">
      <c r="A8" s="4">
        <v>17221559756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44584</v>
      </c>
      <c r="G8" s="5">
        <v>44585</v>
      </c>
      <c r="H8" s="4">
        <v>1</v>
      </c>
      <c r="I8" s="4">
        <v>1</v>
      </c>
      <c r="J8" s="4">
        <v>1</v>
      </c>
      <c r="K8" s="4" t="s">
        <v>29</v>
      </c>
      <c r="L8" s="4">
        <v>271</v>
      </c>
      <c r="M8" s="4">
        <v>271</v>
      </c>
      <c r="N8" s="4" t="s">
        <v>55</v>
      </c>
      <c r="O8" s="4" t="s">
        <v>31</v>
      </c>
      <c r="P8" s="4" t="s">
        <v>32</v>
      </c>
      <c r="Q8" s="4">
        <v>0</v>
      </c>
      <c r="R8" s="6">
        <v>44584</v>
      </c>
      <c r="S8" s="5">
        <v>44600</v>
      </c>
      <c r="T8" s="4" t="s">
        <v>33</v>
      </c>
      <c r="U8" s="4">
        <v>271</v>
      </c>
      <c r="V8" s="4">
        <v>0</v>
      </c>
      <c r="W8" s="4">
        <v>0</v>
      </c>
    </row>
    <row r="9" s="4" customFormat="1" spans="1:23">
      <c r="A9" s="4">
        <v>17221737152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44584</v>
      </c>
      <c r="G9" s="5">
        <v>44585</v>
      </c>
      <c r="H9" s="4">
        <v>1</v>
      </c>
      <c r="I9" s="4">
        <v>1</v>
      </c>
      <c r="J9" s="4">
        <v>1</v>
      </c>
      <c r="K9" s="4" t="s">
        <v>29</v>
      </c>
      <c r="L9" s="4">
        <v>192</v>
      </c>
      <c r="M9" s="4">
        <v>192</v>
      </c>
      <c r="N9" s="4" t="s">
        <v>58</v>
      </c>
      <c r="O9" s="4" t="s">
        <v>31</v>
      </c>
      <c r="P9" s="4" t="s">
        <v>32</v>
      </c>
      <c r="Q9" s="4">
        <v>0</v>
      </c>
      <c r="R9" s="6">
        <v>44584</v>
      </c>
      <c r="S9" s="5">
        <v>44600</v>
      </c>
      <c r="T9" s="4" t="s">
        <v>33</v>
      </c>
      <c r="U9" s="4">
        <v>192</v>
      </c>
      <c r="V9" s="4">
        <v>0</v>
      </c>
      <c r="W9" s="4">
        <v>0</v>
      </c>
    </row>
    <row r="10" s="4" customFormat="1" spans="1:24">
      <c r="A10" s="4">
        <v>17224492651</v>
      </c>
      <c r="B10" s="4" t="s">
        <v>25</v>
      </c>
      <c r="C10" s="4" t="s">
        <v>26</v>
      </c>
      <c r="D10" s="4" t="s">
        <v>53</v>
      </c>
      <c r="E10" s="4" t="s">
        <v>51</v>
      </c>
      <c r="F10" s="5">
        <v>44584</v>
      </c>
      <c r="G10" s="5">
        <v>44585</v>
      </c>
      <c r="H10" s="4">
        <v>1</v>
      </c>
      <c r="I10" s="4">
        <v>1</v>
      </c>
      <c r="J10" s="4">
        <v>1</v>
      </c>
      <c r="K10" s="4" t="s">
        <v>29</v>
      </c>
      <c r="L10" s="4">
        <v>249</v>
      </c>
      <c r="M10" s="4">
        <v>249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44584</v>
      </c>
      <c r="S10" s="5">
        <v>44600</v>
      </c>
      <c r="T10" s="4" t="s">
        <v>33</v>
      </c>
      <c r="U10" s="4">
        <v>249</v>
      </c>
      <c r="V10" s="4">
        <v>0</v>
      </c>
      <c r="W10" s="4">
        <v>0</v>
      </c>
      <c r="X10" s="4">
        <v>2407514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3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17206128107</v>
      </c>
      <c r="B2" s="5">
        <v>44584</v>
      </c>
      <c r="C2" s="5">
        <v>44585</v>
      </c>
      <c r="D2" s="4">
        <v>242</v>
      </c>
      <c r="E2" s="4" t="str">
        <f>VLOOKUP(A2,HOP!A:L,12,0)</f>
        <v>242.00</v>
      </c>
      <c r="F2" s="4" t="str">
        <f>VLOOKUP(A2,HOP!A:C,3,0)</f>
        <v>2403224</v>
      </c>
      <c r="G2" s="4">
        <f>D2-E2</f>
        <v>0</v>
      </c>
      <c r="H2" s="4" t="str">
        <f>$H$1&amp;F2</f>
        <v>，2403224</v>
      </c>
      <c r="I2" s="4" t="str">
        <f>VLOOKUP(A2,HOP!A:T,20,0)</f>
        <v>直连</v>
      </c>
    </row>
    <row r="3" s="4" customFormat="1" spans="1:9">
      <c r="A3" s="4">
        <v>17206146625</v>
      </c>
      <c r="B3" s="5">
        <v>44584</v>
      </c>
      <c r="C3" s="5">
        <v>44585</v>
      </c>
      <c r="D3" s="4">
        <v>183</v>
      </c>
      <c r="E3" s="4" t="str">
        <f>VLOOKUP(A3,HOP!A:L,12,0)</f>
        <v>183.00</v>
      </c>
      <c r="F3" s="4" t="str">
        <f>VLOOKUP(A3,HOP!A:C,3,0)</f>
        <v>2403243</v>
      </c>
      <c r="G3" s="4">
        <f t="shared" ref="G3:G10" si="0">D3-E3</f>
        <v>0</v>
      </c>
      <c r="H3" s="4" t="str">
        <f t="shared" ref="H3:H10" si="1">$H$1&amp;F3</f>
        <v>，2403243</v>
      </c>
      <c r="I3" s="4" t="str">
        <f>VLOOKUP(A3,HOP!A:T,20,0)</f>
        <v>直连</v>
      </c>
    </row>
    <row r="4" s="4" customFormat="1" spans="1:9">
      <c r="A4" s="4">
        <v>17219354487</v>
      </c>
      <c r="B4" s="5">
        <v>44584</v>
      </c>
      <c r="C4" s="5">
        <v>44585</v>
      </c>
      <c r="D4" s="4">
        <v>171</v>
      </c>
      <c r="E4" s="4" t="str">
        <f>VLOOKUP(A4,HOP!A:L,12,0)</f>
        <v>171.00</v>
      </c>
      <c r="F4" s="4" t="str">
        <f>VLOOKUP(A4,HOP!A:C,3,0)</f>
        <v>2406866</v>
      </c>
      <c r="G4" s="4">
        <f t="shared" si="0"/>
        <v>0</v>
      </c>
      <c r="H4" s="4" t="str">
        <f t="shared" si="1"/>
        <v>，2406866</v>
      </c>
      <c r="I4" s="4" t="str">
        <f>VLOOKUP(A4,HOP!A:T,20,0)</f>
        <v>直连</v>
      </c>
    </row>
    <row r="5" s="4" customFormat="1" spans="1:9">
      <c r="A5" s="4">
        <v>17219710200</v>
      </c>
      <c r="B5" s="5">
        <v>44584</v>
      </c>
      <c r="C5" s="5">
        <v>44585</v>
      </c>
      <c r="D5" s="4">
        <v>102</v>
      </c>
      <c r="E5" s="4" t="str">
        <f>VLOOKUP(A5,HOP!A:L,12,0)</f>
        <v>102.00</v>
      </c>
      <c r="F5" s="4" t="str">
        <f>VLOOKUP(A5,HOP!A:C,3,0)</f>
        <v>2406979</v>
      </c>
      <c r="G5" s="4">
        <f t="shared" si="0"/>
        <v>0</v>
      </c>
      <c r="H5" s="4" t="str">
        <f t="shared" si="1"/>
        <v>，2406979</v>
      </c>
      <c r="I5" s="4" t="str">
        <f>VLOOKUP(A5,HOP!A:T,20,0)</f>
        <v>直连</v>
      </c>
    </row>
    <row r="6" s="4" customFormat="1" spans="1:9">
      <c r="A6" s="4">
        <v>17220992912</v>
      </c>
      <c r="B6" s="5">
        <v>44584</v>
      </c>
      <c r="C6" s="5">
        <v>44585</v>
      </c>
      <c r="D6" s="4">
        <v>234</v>
      </c>
      <c r="E6" s="4" t="str">
        <f>VLOOKUP(A6,HOP!A:L,12,0)</f>
        <v>234.00</v>
      </c>
      <c r="F6" s="4" t="str">
        <f>VLOOKUP(A6,HOP!A:C,3,0)</f>
        <v>2407364</v>
      </c>
      <c r="G6" s="4">
        <f t="shared" si="0"/>
        <v>0</v>
      </c>
      <c r="H6" s="4" t="str">
        <f t="shared" si="1"/>
        <v>，2407364</v>
      </c>
      <c r="I6" s="4" t="str">
        <f>VLOOKUP(A6,HOP!A:T,20,0)</f>
        <v>直连</v>
      </c>
    </row>
    <row r="7" s="4" customFormat="1" spans="1:9">
      <c r="A7" s="4">
        <v>17221433869</v>
      </c>
      <c r="B7" s="5">
        <v>44584</v>
      </c>
      <c r="C7" s="5">
        <v>44585</v>
      </c>
      <c r="D7" s="4">
        <v>101</v>
      </c>
      <c r="E7" s="4" t="str">
        <f>VLOOKUP(A7,HOP!A:L,12,0)</f>
        <v>101.00</v>
      </c>
      <c r="F7" s="4" t="str">
        <f>VLOOKUP(A7,HOP!A:C,3,0)</f>
        <v>2407441</v>
      </c>
      <c r="G7" s="4">
        <f t="shared" si="0"/>
        <v>0</v>
      </c>
      <c r="H7" s="4" t="str">
        <f t="shared" si="1"/>
        <v>，2407441</v>
      </c>
      <c r="I7" s="4" t="str">
        <f>VLOOKUP(A7,HOP!A:T,20,0)</f>
        <v>直连</v>
      </c>
    </row>
    <row r="8" s="4" customFormat="1" spans="1:9">
      <c r="A8" s="4">
        <v>17221559756</v>
      </c>
      <c r="B8" s="5">
        <v>44584</v>
      </c>
      <c r="C8" s="5">
        <v>44585</v>
      </c>
      <c r="D8" s="4">
        <v>271</v>
      </c>
      <c r="E8" s="4" t="str">
        <f>VLOOKUP(A8,HOP!A:L,12,0)</f>
        <v>271.00</v>
      </c>
      <c r="F8" s="4" t="str">
        <f>VLOOKUP(A8,HOP!A:C,3,0)</f>
        <v>2407459</v>
      </c>
      <c r="G8" s="4">
        <f t="shared" si="0"/>
        <v>0</v>
      </c>
      <c r="H8" s="4" t="str">
        <f t="shared" si="1"/>
        <v>，2407459</v>
      </c>
      <c r="I8" s="4" t="str">
        <f>VLOOKUP(A8,HOP!A:T,20,0)</f>
        <v>直连</v>
      </c>
    </row>
    <row r="9" s="4" customFormat="1" spans="1:9">
      <c r="A9" s="4">
        <v>17221737152</v>
      </c>
      <c r="B9" s="5">
        <v>44584</v>
      </c>
      <c r="C9" s="5">
        <v>44585</v>
      </c>
      <c r="D9" s="4">
        <v>192</v>
      </c>
      <c r="E9" s="4" t="str">
        <f>VLOOKUP(A9,HOP!A:L,12,0)</f>
        <v>192.00</v>
      </c>
      <c r="F9" s="4" t="str">
        <f>VLOOKUP(A9,HOP!A:C,3,0)</f>
        <v>2407487</v>
      </c>
      <c r="G9" s="4">
        <f t="shared" si="0"/>
        <v>0</v>
      </c>
      <c r="H9" s="4" t="str">
        <f t="shared" si="1"/>
        <v>，2407487</v>
      </c>
      <c r="I9" s="4" t="str">
        <f>VLOOKUP(A9,HOP!A:T,20,0)</f>
        <v>直连</v>
      </c>
    </row>
    <row r="10" s="4" customFormat="1" spans="1:9">
      <c r="A10" s="4">
        <v>17224492651</v>
      </c>
      <c r="B10" s="5">
        <v>44584</v>
      </c>
      <c r="C10" s="5">
        <v>44585</v>
      </c>
      <c r="D10" s="4">
        <v>249</v>
      </c>
      <c r="E10" s="4" t="str">
        <f>VLOOKUP(A10,HOP!A:L,12,0)</f>
        <v>249.00</v>
      </c>
      <c r="F10" s="4" t="str">
        <f>VLOOKUP(A10,HOP!A:C,3,0)</f>
        <v>2407514</v>
      </c>
      <c r="G10" s="4">
        <f t="shared" si="0"/>
        <v>0</v>
      </c>
      <c r="H10" s="4" t="str">
        <f t="shared" si="1"/>
        <v>，2407514</v>
      </c>
      <c r="I10" s="4" t="str">
        <f>VLOOKUP(A10,HOP!A:T,20,0)</f>
        <v>直连</v>
      </c>
    </row>
    <row r="12" spans="4:4">
      <c r="D12" s="4">
        <f>SUM(D2:D11)</f>
        <v>1745</v>
      </c>
    </row>
    <row r="13" spans="4:4">
      <c r="D13" s="4" t="s">
        <v>61</v>
      </c>
    </row>
    <row r="17" spans="1:1">
      <c r="A17" s="4" t="s">
        <v>62</v>
      </c>
    </row>
    <row r="18" spans="1:1">
      <c r="A18" s="4" t="s">
        <v>63</v>
      </c>
    </row>
  </sheetData>
  <autoFilter ref="A1:XFD1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</row>
    <row r="2" s="1" customFormat="1" spans="1:20">
      <c r="A2" s="3">
        <v>17224492651</v>
      </c>
      <c r="B2" s="1" t="s">
        <v>81</v>
      </c>
      <c r="C2" s="1" t="s">
        <v>82</v>
      </c>
      <c r="D2" s="1" t="s">
        <v>83</v>
      </c>
      <c r="E2" s="1" t="s">
        <v>59</v>
      </c>
      <c r="F2" s="1" t="s">
        <v>81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17221737152</v>
      </c>
      <c r="B3" s="1" t="s">
        <v>81</v>
      </c>
      <c r="C3" s="1" t="s">
        <v>95</v>
      </c>
      <c r="D3" s="1" t="s">
        <v>96</v>
      </c>
      <c r="E3" s="1" t="s">
        <v>58</v>
      </c>
      <c r="F3" s="1" t="s">
        <v>81</v>
      </c>
      <c r="G3" s="1" t="s">
        <v>84</v>
      </c>
      <c r="H3" s="1" t="s">
        <v>85</v>
      </c>
      <c r="I3" s="1" t="s">
        <v>97</v>
      </c>
      <c r="J3" s="1" t="s">
        <v>87</v>
      </c>
      <c r="K3" s="1" t="s">
        <v>97</v>
      </c>
      <c r="L3" s="1" t="s">
        <v>97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98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17221559756</v>
      </c>
      <c r="B4" s="1" t="s">
        <v>81</v>
      </c>
      <c r="C4" s="1" t="s">
        <v>99</v>
      </c>
      <c r="D4" s="1" t="s">
        <v>83</v>
      </c>
      <c r="E4" s="1" t="s">
        <v>55</v>
      </c>
      <c r="F4" s="1" t="s">
        <v>81</v>
      </c>
      <c r="G4" s="1" t="s">
        <v>84</v>
      </c>
      <c r="H4" s="1" t="s">
        <v>85</v>
      </c>
      <c r="I4" s="1" t="s">
        <v>100</v>
      </c>
      <c r="J4" s="1" t="s">
        <v>87</v>
      </c>
      <c r="K4" s="1" t="s">
        <v>100</v>
      </c>
      <c r="L4" s="1" t="s">
        <v>100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101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17221433869</v>
      </c>
      <c r="B5" s="1" t="s">
        <v>81</v>
      </c>
      <c r="C5" s="1" t="s">
        <v>102</v>
      </c>
      <c r="D5" s="1" t="s">
        <v>103</v>
      </c>
      <c r="E5" s="1" t="s">
        <v>52</v>
      </c>
      <c r="F5" s="1" t="s">
        <v>81</v>
      </c>
      <c r="G5" s="1" t="s">
        <v>84</v>
      </c>
      <c r="H5" s="1" t="s">
        <v>85</v>
      </c>
      <c r="I5" s="1" t="s">
        <v>104</v>
      </c>
      <c r="J5" s="1" t="s">
        <v>87</v>
      </c>
      <c r="K5" s="1" t="s">
        <v>104</v>
      </c>
      <c r="L5" s="1" t="s">
        <v>104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105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17220992912</v>
      </c>
      <c r="B6" s="1" t="s">
        <v>81</v>
      </c>
      <c r="C6" s="1" t="s">
        <v>106</v>
      </c>
      <c r="D6" s="1" t="s">
        <v>107</v>
      </c>
      <c r="E6" s="1" t="s">
        <v>48</v>
      </c>
      <c r="F6" s="1" t="s">
        <v>81</v>
      </c>
      <c r="G6" s="1" t="s">
        <v>84</v>
      </c>
      <c r="H6" s="1" t="s">
        <v>85</v>
      </c>
      <c r="I6" s="1" t="s">
        <v>108</v>
      </c>
      <c r="J6" s="1" t="s">
        <v>87</v>
      </c>
      <c r="K6" s="1" t="s">
        <v>108</v>
      </c>
      <c r="L6" s="1" t="s">
        <v>108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109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17219710200</v>
      </c>
      <c r="B7" s="1" t="s">
        <v>81</v>
      </c>
      <c r="C7" s="1" t="s">
        <v>110</v>
      </c>
      <c r="D7" s="1" t="s">
        <v>111</v>
      </c>
      <c r="E7" s="1" t="s">
        <v>45</v>
      </c>
      <c r="F7" s="1" t="s">
        <v>81</v>
      </c>
      <c r="G7" s="1" t="s">
        <v>84</v>
      </c>
      <c r="H7" s="1" t="s">
        <v>85</v>
      </c>
      <c r="I7" s="1" t="s">
        <v>112</v>
      </c>
      <c r="J7" s="1" t="s">
        <v>87</v>
      </c>
      <c r="K7" s="1" t="s">
        <v>112</v>
      </c>
      <c r="L7" s="1" t="s">
        <v>112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113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17219354487</v>
      </c>
      <c r="B8" s="1" t="s">
        <v>81</v>
      </c>
      <c r="C8" s="1" t="s">
        <v>114</v>
      </c>
      <c r="D8" s="1" t="s">
        <v>115</v>
      </c>
      <c r="E8" s="1" t="s">
        <v>41</v>
      </c>
      <c r="F8" s="1" t="s">
        <v>81</v>
      </c>
      <c r="G8" s="1" t="s">
        <v>84</v>
      </c>
      <c r="H8" s="1" t="s">
        <v>85</v>
      </c>
      <c r="I8" s="1" t="s">
        <v>116</v>
      </c>
      <c r="J8" s="1" t="s">
        <v>87</v>
      </c>
      <c r="K8" s="1" t="s">
        <v>116</v>
      </c>
      <c r="L8" s="1" t="s">
        <v>116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117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17206146625</v>
      </c>
      <c r="B9" s="1" t="s">
        <v>118</v>
      </c>
      <c r="C9" s="1" t="s">
        <v>119</v>
      </c>
      <c r="D9" s="1" t="s">
        <v>120</v>
      </c>
      <c r="E9" s="1" t="s">
        <v>37</v>
      </c>
      <c r="F9" s="1" t="s">
        <v>81</v>
      </c>
      <c r="G9" s="1" t="s">
        <v>84</v>
      </c>
      <c r="H9" s="1" t="s">
        <v>85</v>
      </c>
      <c r="I9" s="1" t="s">
        <v>121</v>
      </c>
      <c r="J9" s="1" t="s">
        <v>87</v>
      </c>
      <c r="K9" s="1" t="s">
        <v>121</v>
      </c>
      <c r="L9" s="1" t="s">
        <v>121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122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17206128107</v>
      </c>
      <c r="B10" s="1" t="s">
        <v>118</v>
      </c>
      <c r="C10" s="1" t="s">
        <v>123</v>
      </c>
      <c r="D10" s="1" t="s">
        <v>124</v>
      </c>
      <c r="E10" s="1" t="s">
        <v>30</v>
      </c>
      <c r="F10" s="1" t="s">
        <v>81</v>
      </c>
      <c r="G10" s="1" t="s">
        <v>84</v>
      </c>
      <c r="H10" s="1" t="s">
        <v>85</v>
      </c>
      <c r="I10" s="1" t="s">
        <v>125</v>
      </c>
      <c r="J10" s="1" t="s">
        <v>87</v>
      </c>
      <c r="K10" s="1" t="s">
        <v>125</v>
      </c>
      <c r="L10" s="1" t="s">
        <v>125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126</v>
      </c>
      <c r="R10" s="1" t="s">
        <v>92</v>
      </c>
      <c r="S10" s="1" t="s">
        <v>93</v>
      </c>
      <c r="T10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2022-02-08T01:16:37Z</dcterms:created>
  <dcterms:modified xsi:type="dcterms:W3CDTF">2022-02-08T01:20:45Z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93A3390D82EF4A09B6D5C9B45C4B27A3</vt:lpwstr>
  </property>
  <property fmtid="{D5CDD505-2E9C-101B-9397-08002B2CF9AE}" pid="3" name="KSOProductBuildVer">
    <vt:lpwstr>2052-11.1.0.11294</vt:lpwstr>
  </property>
</Properties>
</file>