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44525"/>
</workbook>
</file>

<file path=xl/sharedStrings.xml><?xml version="1.0" encoding="utf-8"?>
<sst xmlns="http://schemas.openxmlformats.org/spreadsheetml/2006/main" count="356" uniqueCount="162">
  <si>
    <t>去哪儿网酒店预付对账单</t>
  </si>
  <si>
    <t>供应商名称：</t>
  </si>
  <si>
    <t>港丰国际</t>
  </si>
  <si>
    <t>结算周期：</t>
  </si>
  <si>
    <t>2022-01-24至2022-01-30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</si>
  <si>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</si>
  <si>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</si>
  <si>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</si>
  <si>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</si>
  <si>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</si>
  <si>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</si>
  <si>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</si>
  <si>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</si>
  <si>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</si>
  <si>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</si>
  <si>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</si>
  <si>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</si>
  <si>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</si>
  <si>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</si>
  <si>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</si>
  <si>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¥4,574.00</t>
  </si>
  <si>
    <t>¥4,211.00</t>
  </si>
  <si>
    <t>¥34.00</t>
  </si>
  <si>
    <t>¥329.00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</si>
  <si>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</si>
  <si>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</si>
  <si>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</si>
  <si>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</si>
  <si>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</si>
  <si>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</si>
  <si>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</si>
  <si>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</si>
  <si>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</si>
  <si>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</si>
  <si>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</si>
  <si>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</si>
  <si>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</si>
  <si>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</si>
  <si>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</si>
  <si>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</si>
  <si>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</si>
  <si>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</si>
  <si>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</si>
  <si>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</si>
  <si>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</si>
  <si>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</si>
  <si>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</si>
  <si>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</si>
  <si>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</si>
  <si>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</si>
  <si>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</si>
  <si>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</si>
  <si>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</si>
  <si>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</si>
  <si>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</si>
  <si>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</si>
  <si>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</si>
  <si>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</si>
  <si>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</si>
  <si>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</si>
  <si>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</si>
  <si>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</si>
  <si>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</si>
  <si>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</si>
  <si>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</si>
  <si>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</si>
  <si>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</si>
  <si>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</si>
  <si>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</si>
  <si>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</si>
  <si>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702888440552</t>
  </si>
  <si>
    <t>2408766</t>
  </si>
  <si>
    <t>酒店预付</t>
  </si>
  <si>
    <t>否</t>
  </si>
  <si>
    <t>普通</t>
  </si>
  <si>
    <t>158551448</t>
  </si>
  <si>
    <t>新加坡M Social酒店 (Staycation Approved)</t>
  </si>
  <si>
    <t>1619975</t>
  </si>
  <si>
    <t>WANG/WANG|GUO/GUO</t>
  </si>
  <si>
    <t>2022-01-25</t>
  </si>
  <si>
    <t>2022-01-31</t>
  </si>
  <si>
    <t>2022-02-01</t>
  </si>
  <si>
    <t>¥726.00</t>
  </si>
  <si>
    <t>2022-01-25 23:00:03</t>
  </si>
  <si>
    <t>Alcove Cosy Queen Room</t>
  </si>
  <si>
    <t>WEBSITE</t>
  </si>
  <si>
    <t>702891870145</t>
  </si>
  <si>
    <t>2410123</t>
  </si>
  <si>
    <t>158578973</t>
  </si>
  <si>
    <t>芭堤雅格兰德中心点酒店</t>
  </si>
  <si>
    <t>ZHAO/ZIYAO</t>
  </si>
  <si>
    <t>2022-01-28</t>
  </si>
  <si>
    <t>2022-01-29</t>
  </si>
  <si>
    <t>2022-01-30</t>
  </si>
  <si>
    <t>¥665.00</t>
  </si>
  <si>
    <t>2022-01-28 12:30:46</t>
  </si>
  <si>
    <t>Superior Sea View Room</t>
  </si>
  <si>
    <t>702876120070</t>
  </si>
  <si>
    <t>2389137</t>
  </si>
  <si>
    <t>800157715</t>
  </si>
  <si>
    <t>澳门JW万豪酒店</t>
  </si>
  <si>
    <t>LUO/YANFANG</t>
  </si>
  <si>
    <t>2022-01-13</t>
  </si>
  <si>
    <t>2022-02-02</t>
  </si>
  <si>
    <t>2022-02-04</t>
  </si>
  <si>
    <t>¥2,820.00</t>
  </si>
  <si>
    <t>2022-01-28 20:48:01</t>
  </si>
  <si>
    <t>Deluxe King bed Room</t>
  </si>
  <si>
    <t>702891388131</t>
  </si>
  <si>
    <t>2410203</t>
  </si>
  <si>
    <t>236239493</t>
  </si>
  <si>
    <t>中城家具公寓</t>
  </si>
  <si>
    <t>HUANG/BILONG</t>
  </si>
  <si>
    <t>¥363.00</t>
  </si>
  <si>
    <t>1 bedroom standard apartment 1 double bed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</si>
  <si>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</si>
  <si>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</si>
  <si>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</si>
  <si>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</si>
  <si>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</si>
  <si>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</si>
  <si>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</si>
  <si>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</si>
  <si>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</si>
  <si>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</si>
  <si>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</si>
  <si>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A220209160030481</t>
  </si>
  <si>
    <r>
      <t>总计：</t>
    </r>
    <r>
      <rPr>
        <sz val="10"/>
        <rFont val="Arial"/>
        <charset val="134"/>
      </rPr>
      <t>329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</si>
  <si>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</si>
  <si>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</si>
  <si>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</si>
  <si>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</si>
  <si>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</si>
  <si>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</si>
  <si>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</si>
  <si>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</si>
  <si>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</si>
  <si>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</si>
  <si>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</si>
  <si>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</si>
  <si>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</si>
  <si>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</si>
  <si>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</si>
  <si>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</si>
  <si>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中城服务式公寓酒店</t>
  </si>
  <si>
    <t>HUANG BILONG</t>
  </si>
  <si>
    <t>退房日周结</t>
  </si>
  <si>
    <t>329.00</t>
  </si>
  <si>
    <t>RMB</t>
  </si>
  <si>
    <t>0</t>
  </si>
  <si>
    <t>0.00</t>
  </si>
  <si>
    <t>去哪儿直连</t>
  </si>
  <si>
    <t>2022-01-28 16:09:51</t>
  </si>
  <si>
    <t>汇智国际旅游发展有限公司</t>
  </si>
  <si>
    <t>直连</t>
  </si>
  <si>
    <t>702883709150</t>
  </si>
  <si>
    <t>2022-01-20</t>
  </si>
  <si>
    <t>2402468</t>
  </si>
  <si>
    <t>澳门葡京酒店</t>
  </si>
  <si>
    <t>JING SU</t>
  </si>
  <si>
    <t>2022-01-26</t>
  </si>
  <si>
    <t>2022-01-20 15:20:10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</si>
</sst>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8" borderId="1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7" borderId="14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82</v>
      </c>
      <c r="T2" s="7" t="s">
        <v>83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93</v>
      </c>
      <c r="Q3" s="7"/>
      <c r="R3" s="11" t="s">
        <v>94</v>
      </c>
      <c r="S3" s="12" t="s">
        <v>94</v>
      </c>
      <c r="T3" s="7" t="s">
        <v>95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2</v>
      </c>
      <c r="N4" s="7" t="s">
        <v>102</v>
      </c>
      <c r="O4" s="7" t="s">
        <v>103</v>
      </c>
      <c r="P4" s="7" t="s">
        <v>104</v>
      </c>
      <c r="Q4" s="7"/>
      <c r="R4" s="11" t="s">
        <v>105</v>
      </c>
      <c r="S4" s="12" t="s">
        <v>105</v>
      </c>
      <c r="T4" s="7" t="s">
        <v>106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91</v>
      </c>
      <c r="O5" s="7" t="s">
        <v>91</v>
      </c>
      <c r="P5" s="7" t="s">
        <v>92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22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23</v>
      </c>
      <c r="AD5" t="s">
        <v>6</v>
      </c>
      <c r="AE5" t="s">
        <v>114</v>
      </c>
      <c r="AF5" t="s">
        <v>85</v>
      </c>
      <c r="AG5" t="s">
        <v>73</v>
      </c>
      <c r="AH5" t="s">
        <v>19</v>
      </c>
    </row>
    <row r="6" customHeight="1" spans="1:32">
      <c r="A6" s="10" t="s">
        <v>115</v>
      </c>
      <c r="B6" s="10"/>
      <c r="C6" s="10" t="s">
        <v>116</v>
      </c>
      <c r="D6" s="10"/>
      <c r="E6" s="10"/>
      <c r="F6" s="10"/>
      <c r="G6" s="10" t="s">
        <v>116</v>
      </c>
      <c r="H6" s="10" t="s">
        <v>116</v>
      </c>
      <c r="I6" s="10" t="s">
        <v>116</v>
      </c>
      <c r="J6" s="10" t="s">
        <v>116</v>
      </c>
      <c r="K6" s="10" t="s">
        <v>116</v>
      </c>
      <c r="L6" s="10" t="s">
        <v>116</v>
      </c>
      <c r="M6" s="10" t="s">
        <v>116</v>
      </c>
      <c r="N6" s="10" t="s">
        <v>116</v>
      </c>
      <c r="O6" s="10" t="s">
        <v>116</v>
      </c>
      <c r="P6" s="10" t="s">
        <v>116</v>
      </c>
      <c r="Q6" s="10"/>
      <c r="R6" s="13" t="s">
        <v>20</v>
      </c>
      <c r="S6" s="13" t="s">
        <v>21</v>
      </c>
      <c r="T6" s="10" t="s">
        <v>116</v>
      </c>
      <c r="U6" s="13"/>
      <c r="V6" s="13" t="s">
        <v>113</v>
      </c>
      <c r="W6" s="13" t="s">
        <v>22</v>
      </c>
      <c r="X6" s="13"/>
      <c r="Y6" s="13"/>
      <c r="Z6" s="13"/>
      <c r="AA6" s="10"/>
      <c r="AB6" s="13"/>
      <c r="AC6" s="10"/>
      <c r="AD6" s="10" t="s">
        <v>116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117</v>
      </c>
      <c r="B1" s="4" t="s">
        <v>118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119</v>
      </c>
      <c r="H1" s="4" t="s">
        <v>120</v>
      </c>
      <c r="I1" s="4" t="s">
        <v>13</v>
      </c>
      <c r="J1" s="4" t="s">
        <v>17</v>
      </c>
      <c r="K1" s="4" t="s">
        <v>18</v>
      </c>
      <c r="L1" s="9" t="s">
        <v>121</v>
      </c>
      <c r="M1" s="4" t="s">
        <v>122</v>
      </c>
      <c r="N1" s="4" t="s">
        <v>123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125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hidden="1" customHeight="1" spans="1:9">
      <c r="A3" s="6" t="s">
        <v>86</v>
      </c>
      <c r="B3" s="7" t="s">
        <v>92</v>
      </c>
      <c r="C3" s="7" t="s">
        <v>93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VLOOKUP(A3,HOP!A:T,20,0)</f>
        <v>#N/A</v>
      </c>
    </row>
    <row r="4" ht="14.25" hidden="1" customHeight="1" spans="1:9">
      <c r="A4" s="6" t="s">
        <v>97</v>
      </c>
      <c r="B4" s="7" t="s">
        <v>103</v>
      </c>
      <c r="C4" s="7" t="s">
        <v>104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>D4-E4</f>
        <v>#N/A</v>
      </c>
      <c r="H4" t="e">
        <f>$H$1&amp;F4</f>
        <v>#N/A</v>
      </c>
      <c r="I4" t="e">
        <f>VLOOKUP(A4,HOP!A:T,20,0)</f>
        <v>#N/A</v>
      </c>
    </row>
    <row r="5" ht="14.25" customHeight="1" spans="1:9">
      <c r="A5" s="6" t="s">
        <v>108</v>
      </c>
      <c r="B5" s="7" t="s">
        <v>91</v>
      </c>
      <c r="C5" s="7" t="s">
        <v>92</v>
      </c>
      <c r="D5" s="3">
        <v>329</v>
      </c>
      <c r="E5" t="str">
        <f>VLOOKUP(A5,HOP!A:L,12,0)</f>
        <v>329.00</v>
      </c>
      <c r="F5" t="str">
        <f>VLOOKUP(A5,HOP!A:C,3,0)</f>
        <v>2410203</v>
      </c>
      <c r="G5">
        <f>D5-E5</f>
        <v>0</v>
      </c>
      <c r="H5" t="str">
        <f>$H$1&amp;F5</f>
        <v>，2410203</v>
      </c>
      <c r="I5" t="str">
        <f>VLOOKUP(A5,HOP!A:T,20,0)</f>
        <v>直连</v>
      </c>
    </row>
    <row r="7" spans="4:4">
      <c r="D7" s="3">
        <f>SUM(D2:D6)</f>
        <v>329</v>
      </c>
    </row>
    <row r="8" ht="14.25" spans="4:4">
      <c r="D8" s="8" t="s">
        <v>23</v>
      </c>
    </row>
    <row r="11" spans="1:1">
      <c r="A11" t="s">
        <v>126</v>
      </c>
    </row>
    <row r="12" spans="1:1">
      <c r="A12" s="5" t="s">
        <v>127</v>
      </c>
    </row>
  </sheetData>
  <autoFilter ref="A1:I5">
    <filterColumn colId="3">
      <customFilters>
        <customFilter operator="equal" val="329.00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0">
      <c r="A1" s="2" t="s">
        <v>128</v>
      </c>
      <c r="B1" s="2" t="s">
        <v>129</v>
      </c>
      <c r="C1" s="2" t="s">
        <v>130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M1" s="2" t="s">
        <v>136</v>
      </c>
      <c r="N1" s="2" t="s">
        <v>137</v>
      </c>
      <c r="O1" s="2" t="s">
        <v>138</v>
      </c>
      <c r="P1" s="2" t="s">
        <v>139</v>
      </c>
      <c r="Q1" s="2" t="s">
        <v>140</v>
      </c>
      <c r="R1" s="2" t="s">
        <v>141</v>
      </c>
      <c r="S1" s="2" t="s">
        <v>142</v>
      </c>
      <c r="T1" s="2" t="s">
        <v>143</v>
      </c>
    </row>
    <row r="2" s="1" customFormat="1" spans="1:20">
      <c r="A2" s="1" t="s">
        <v>108</v>
      </c>
      <c r="B2" s="1" t="s">
        <v>91</v>
      </c>
      <c r="C2" s="1" t="s">
        <v>109</v>
      </c>
      <c r="D2" s="1" t="s">
        <v>144</v>
      </c>
      <c r="E2" s="1" t="s">
        <v>145</v>
      </c>
      <c r="F2" s="1" t="s">
        <v>91</v>
      </c>
      <c r="G2" s="1" t="s">
        <v>92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73</v>
      </c>
      <c r="S2" s="1" t="s">
        <v>153</v>
      </c>
      <c r="T2" s="1" t="s">
        <v>154</v>
      </c>
    </row>
    <row r="3" s="1" customFormat="1" spans="1:20">
      <c r="A3" s="1" t="s">
        <v>155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79</v>
      </c>
      <c r="G3" s="1" t="s">
        <v>160</v>
      </c>
      <c r="H3" s="1" t="s">
        <v>146</v>
      </c>
      <c r="I3" s="1" t="s">
        <v>150</v>
      </c>
      <c r="J3" s="1" t="s">
        <v>148</v>
      </c>
      <c r="K3" s="1" t="s">
        <v>150</v>
      </c>
      <c r="L3" s="1" t="s">
        <v>150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161</v>
      </c>
      <c r="R3" s="1" t="s">
        <v>73</v>
      </c>
      <c r="S3" s="1" t="s">
        <v>153</v>
      </c>
      <c r="T3" s="1" t="s">
        <v>154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2022-02-09T07:59:52Z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ADB955F5552543EFAD49092CA88391D5</vt:lpwstr>
  </property>
</Properties>
</file>